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DocuONE\MyDrive\공유함\별내선운영부\별내선 이용인원\2025년\"/>
    </mc:Choice>
  </mc:AlternateContent>
  <xr:revisionPtr revIDLastSave="0" documentId="13_ncr:1_{C41232FB-E976-468D-9DDE-7619B8283565}" xr6:coauthVersionLast="47" xr6:coauthVersionMax="47" xr10:uidLastSave="{00000000-0000-0000-0000-000000000000}"/>
  <bookViews>
    <workbookView xWindow="-28920" yWindow="-120" windowWidth="29040" windowHeight="15720" tabRatio="765" xr2:uid="{00000000-000D-0000-FFFF-FFFF00000000}"/>
  </bookViews>
  <sheets>
    <sheet name="2024년 4분기" sheetId="19" r:id="rId1"/>
    <sheet name="3월 이용 현황" sheetId="4" state="hidden" r:id="rId2"/>
    <sheet name="4월 이용 현황" sheetId="5" state="hidden" r:id="rId3"/>
    <sheet name="5월 이용 현황" sheetId="6" state="hidden" r:id="rId4"/>
    <sheet name="6월 이용 현황" sheetId="7" state="hidden" r:id="rId5"/>
    <sheet name="7월 이용 현황" sheetId="8" state="hidden" r:id="rId6"/>
    <sheet name="8월 이용 현황" sheetId="9" state="hidden" r:id="rId7"/>
    <sheet name="9월 이용 현황" sheetId="10" state="hidden" r:id="rId8"/>
    <sheet name="10월 이용 현황" sheetId="11" state="hidden" r:id="rId9"/>
    <sheet name="11월 이용 현황" sheetId="12" state="hidden" r:id="rId10"/>
    <sheet name="12월 이용 현황" sheetId="13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9" l="1"/>
  <c r="E9" i="19"/>
  <c r="F9" i="19"/>
  <c r="G9" i="19"/>
  <c r="H9" i="19"/>
  <c r="I9" i="19"/>
  <c r="J9" i="19"/>
  <c r="D11" i="19"/>
  <c r="D10" i="19"/>
  <c r="D9" i="19" l="1"/>
  <c r="AD12" i="13"/>
  <c r="AE12" i="13"/>
  <c r="AF12" i="13"/>
  <c r="AE11" i="13"/>
  <c r="AF11" i="13"/>
  <c r="AD11" i="13"/>
  <c r="AE8" i="13"/>
  <c r="AF8" i="13"/>
  <c r="AD8" i="13"/>
  <c r="AE7" i="13"/>
  <c r="AF7" i="13"/>
  <c r="AD7" i="13"/>
  <c r="AJ89" i="13"/>
  <c r="AI89" i="13"/>
  <c r="AH89" i="13"/>
  <c r="AF89" i="13"/>
  <c r="AE89" i="13"/>
  <c r="AD89" i="13"/>
  <c r="F14" i="12" l="1"/>
  <c r="AF16" i="13"/>
  <c r="AE16" i="13"/>
  <c r="AD16" i="13"/>
  <c r="AF15" i="13"/>
  <c r="AE15" i="13"/>
  <c r="AD15" i="13"/>
  <c r="AF9" i="13"/>
  <c r="AE9" i="13"/>
  <c r="AD9" i="13"/>
  <c r="I112" i="13"/>
  <c r="E112" i="13" s="1"/>
  <c r="H112" i="13"/>
  <c r="G112" i="13"/>
  <c r="F112" i="13"/>
  <c r="I111" i="13"/>
  <c r="H111" i="13"/>
  <c r="G111" i="13"/>
  <c r="F111" i="13"/>
  <c r="E111" i="13"/>
  <c r="L110" i="13"/>
  <c r="K110" i="13"/>
  <c r="J110" i="13"/>
  <c r="I110" i="13"/>
  <c r="H110" i="13"/>
  <c r="G110" i="13"/>
  <c r="F110" i="13"/>
  <c r="E110" i="13"/>
  <c r="I108" i="13"/>
  <c r="H108" i="13"/>
  <c r="G108" i="13"/>
  <c r="F108" i="13"/>
  <c r="I107" i="13"/>
  <c r="H107" i="13"/>
  <c r="G107" i="13"/>
  <c r="F107" i="13"/>
  <c r="I106" i="13"/>
  <c r="I105" i="13"/>
  <c r="H105" i="13"/>
  <c r="G105" i="13"/>
  <c r="F105" i="13"/>
  <c r="E105" i="13"/>
  <c r="I104" i="13"/>
  <c r="E104" i="13" s="1"/>
  <c r="AC8" i="13" s="1"/>
  <c r="H104" i="13"/>
  <c r="G104" i="13"/>
  <c r="F104" i="13"/>
  <c r="I103" i="13"/>
  <c r="E103" i="13" s="1"/>
  <c r="AC7" i="13" s="1"/>
  <c r="H103" i="13"/>
  <c r="G103" i="13"/>
  <c r="F103" i="13"/>
  <c r="L102" i="13"/>
  <c r="K102" i="13"/>
  <c r="J102" i="13"/>
  <c r="K109" i="13" l="1"/>
  <c r="AE10" i="13"/>
  <c r="J109" i="13"/>
  <c r="AD10" i="13"/>
  <c r="H106" i="13"/>
  <c r="AF10" i="13"/>
  <c r="H102" i="13"/>
  <c r="AF6" i="13" s="1"/>
  <c r="E108" i="13"/>
  <c r="AC12" i="13" s="1"/>
  <c r="L109" i="13"/>
  <c r="H109" i="13" s="1"/>
  <c r="E107" i="13"/>
  <c r="AC11" i="13" s="1"/>
  <c r="G102" i="13"/>
  <c r="AE6" i="13" s="1"/>
  <c r="I102" i="13"/>
  <c r="F102" i="13"/>
  <c r="AD6" i="13" s="1"/>
  <c r="F106" i="13"/>
  <c r="G106" i="13"/>
  <c r="F29" i="13"/>
  <c r="G29" i="13"/>
  <c r="H29" i="13"/>
  <c r="F30" i="13"/>
  <c r="G30" i="13"/>
  <c r="H30" i="13"/>
  <c r="F28" i="13"/>
  <c r="G28" i="13"/>
  <c r="H28" i="13"/>
  <c r="E102" i="13" l="1"/>
  <c r="E109" i="13" s="1"/>
  <c r="AC6" i="13"/>
  <c r="AC10" i="13"/>
  <c r="I109" i="13"/>
  <c r="G109" i="13"/>
  <c r="F109" i="13"/>
  <c r="E106" i="13"/>
  <c r="AG99" i="13"/>
  <c r="AC99" i="13"/>
  <c r="Y99" i="13"/>
  <c r="U99" i="13"/>
  <c r="Q99" i="13"/>
  <c r="M99" i="13"/>
  <c r="I99" i="13"/>
  <c r="AC16" i="13" s="1"/>
  <c r="H99" i="13"/>
  <c r="G99" i="13"/>
  <c r="F99" i="13"/>
  <c r="AG98" i="13"/>
  <c r="AC98" i="13"/>
  <c r="Y98" i="13"/>
  <c r="U98" i="13"/>
  <c r="Q98" i="13"/>
  <c r="M98" i="13"/>
  <c r="I98" i="13"/>
  <c r="AC15" i="13" s="1"/>
  <c r="H98" i="13"/>
  <c r="AB15" i="13" s="1"/>
  <c r="G98" i="13"/>
  <c r="AA15" i="13" s="1"/>
  <c r="F98" i="13"/>
  <c r="Z15" i="13" s="1"/>
  <c r="AG97" i="13"/>
  <c r="AC97" i="13"/>
  <c r="Y97" i="13"/>
  <c r="U97" i="13"/>
  <c r="T97" i="13"/>
  <c r="S97" i="13"/>
  <c r="R97" i="13"/>
  <c r="Q97" i="13" s="1"/>
  <c r="P97" i="13"/>
  <c r="O97" i="13"/>
  <c r="N97" i="13"/>
  <c r="M97" i="13" s="1"/>
  <c r="L97" i="13"/>
  <c r="K97" i="13"/>
  <c r="J97" i="13"/>
  <c r="AG95" i="13"/>
  <c r="AC95" i="13"/>
  <c r="Y95" i="13"/>
  <c r="U95" i="13"/>
  <c r="Q95" i="13"/>
  <c r="M95" i="13"/>
  <c r="I95" i="13"/>
  <c r="H95" i="13"/>
  <c r="AB12" i="13" s="1"/>
  <c r="G95" i="13"/>
  <c r="F95" i="13"/>
  <c r="Z12" i="13" s="1"/>
  <c r="AG94" i="13"/>
  <c r="AC94" i="13"/>
  <c r="Y94" i="13"/>
  <c r="U94" i="13"/>
  <c r="Q94" i="13"/>
  <c r="M94" i="13"/>
  <c r="I94" i="13"/>
  <c r="H94" i="13"/>
  <c r="AB11" i="13" s="1"/>
  <c r="G94" i="13"/>
  <c r="AA11" i="13" s="1"/>
  <c r="F94" i="13"/>
  <c r="Z11" i="13" s="1"/>
  <c r="AG93" i="13"/>
  <c r="AC93" i="13"/>
  <c r="Y93" i="13"/>
  <c r="U93" i="13"/>
  <c r="Q93" i="13"/>
  <c r="M93" i="13"/>
  <c r="AG92" i="13"/>
  <c r="AC92" i="13"/>
  <c r="Y92" i="13"/>
  <c r="U92" i="13"/>
  <c r="Q92" i="13"/>
  <c r="M92" i="13"/>
  <c r="I92" i="13"/>
  <c r="AC9" i="13" s="1"/>
  <c r="AG91" i="13"/>
  <c r="AC91" i="13"/>
  <c r="Y91" i="13"/>
  <c r="U91" i="13"/>
  <c r="Q91" i="13"/>
  <c r="M91" i="13"/>
  <c r="I91" i="13"/>
  <c r="H91" i="13"/>
  <c r="AB8" i="13" s="1"/>
  <c r="G91" i="13"/>
  <c r="AA8" i="13" s="1"/>
  <c r="F91" i="13"/>
  <c r="Z8" i="13" s="1"/>
  <c r="AG90" i="13"/>
  <c r="AC90" i="13"/>
  <c r="Y90" i="13"/>
  <c r="U90" i="13"/>
  <c r="Q90" i="13"/>
  <c r="M90" i="13"/>
  <c r="I90" i="13"/>
  <c r="H90" i="13"/>
  <c r="AB7" i="13" s="1"/>
  <c r="G90" i="13"/>
  <c r="AA7" i="13" s="1"/>
  <c r="F90" i="13"/>
  <c r="Z7" i="13" s="1"/>
  <c r="AG89" i="13"/>
  <c r="AC89" i="13"/>
  <c r="AB89" i="13"/>
  <c r="AB96" i="13" s="1"/>
  <c r="AA89" i="13"/>
  <c r="AA96" i="13" s="1"/>
  <c r="Z89" i="13"/>
  <c r="Z96" i="13" s="1"/>
  <c r="X89" i="13"/>
  <c r="X96" i="13" s="1"/>
  <c r="W89" i="13"/>
  <c r="W96" i="13" s="1"/>
  <c r="V89" i="13"/>
  <c r="T89" i="13"/>
  <c r="S89" i="13"/>
  <c r="S96" i="13" s="1"/>
  <c r="R89" i="13"/>
  <c r="R96" i="13" s="1"/>
  <c r="P89" i="13"/>
  <c r="O89" i="13"/>
  <c r="O96" i="13" s="1"/>
  <c r="N89" i="13"/>
  <c r="N96" i="13" s="1"/>
  <c r="L89" i="13"/>
  <c r="H93" i="13" s="1"/>
  <c r="K89" i="13"/>
  <c r="K96" i="13" s="1"/>
  <c r="AE13" i="13" s="1"/>
  <c r="J89" i="13"/>
  <c r="AG86" i="13"/>
  <c r="AC86" i="13"/>
  <c r="Y86" i="13"/>
  <c r="U86" i="13"/>
  <c r="Q86" i="13"/>
  <c r="M86" i="13"/>
  <c r="I86" i="13"/>
  <c r="H86" i="13"/>
  <c r="X16" i="13" s="1"/>
  <c r="G86" i="13"/>
  <c r="W16" i="13" s="1"/>
  <c r="F86" i="13"/>
  <c r="V16" i="13" s="1"/>
  <c r="AG85" i="13"/>
  <c r="AC85" i="13"/>
  <c r="Y85" i="13"/>
  <c r="U85" i="13"/>
  <c r="Q85" i="13"/>
  <c r="M85" i="13"/>
  <c r="I85" i="13"/>
  <c r="E85" i="13" s="1"/>
  <c r="U15" i="13" s="1"/>
  <c r="H85" i="13"/>
  <c r="X15" i="13" s="1"/>
  <c r="G85" i="13"/>
  <c r="W15" i="13" s="1"/>
  <c r="F85" i="13"/>
  <c r="V15" i="13" s="1"/>
  <c r="AJ84" i="13"/>
  <c r="AI84" i="13"/>
  <c r="AH84" i="13"/>
  <c r="AF84" i="13"/>
  <c r="AE84" i="13"/>
  <c r="AD84" i="13"/>
  <c r="AC84" i="13" s="1"/>
  <c r="AB84" i="13"/>
  <c r="AA84" i="13"/>
  <c r="Z84" i="13"/>
  <c r="Y84" i="13" s="1"/>
  <c r="X84" i="13"/>
  <c r="W84" i="13"/>
  <c r="V84" i="13"/>
  <c r="U84" i="13" s="1"/>
  <c r="T84" i="13"/>
  <c r="S84" i="13"/>
  <c r="R84" i="13"/>
  <c r="P84" i="13"/>
  <c r="O84" i="13"/>
  <c r="N84" i="13"/>
  <c r="M84" i="13" s="1"/>
  <c r="L84" i="13"/>
  <c r="K84" i="13"/>
  <c r="G84" i="13" s="1"/>
  <c r="W14" i="13" s="1"/>
  <c r="J84" i="13"/>
  <c r="AG82" i="13"/>
  <c r="AC82" i="13"/>
  <c r="Y82" i="13"/>
  <c r="U82" i="13"/>
  <c r="Q82" i="13"/>
  <c r="M82" i="13"/>
  <c r="I82" i="13"/>
  <c r="H82" i="13"/>
  <c r="X12" i="13" s="1"/>
  <c r="G82" i="13"/>
  <c r="W12" i="13" s="1"/>
  <c r="F82" i="13"/>
  <c r="V12" i="13" s="1"/>
  <c r="AG81" i="13"/>
  <c r="AC81" i="13"/>
  <c r="Y81" i="13"/>
  <c r="U81" i="13"/>
  <c r="Q81" i="13"/>
  <c r="M81" i="13"/>
  <c r="I81" i="13"/>
  <c r="H81" i="13"/>
  <c r="X11" i="13" s="1"/>
  <c r="G81" i="13"/>
  <c r="W11" i="13" s="1"/>
  <c r="F81" i="13"/>
  <c r="V11" i="13" s="1"/>
  <c r="AG80" i="13"/>
  <c r="AC80" i="13"/>
  <c r="Y80" i="13"/>
  <c r="U80" i="13"/>
  <c r="Q80" i="13"/>
  <c r="M80" i="13"/>
  <c r="I80" i="13"/>
  <c r="AG79" i="13"/>
  <c r="AC79" i="13"/>
  <c r="Y79" i="13"/>
  <c r="U79" i="13"/>
  <c r="Q79" i="13"/>
  <c r="M79" i="13"/>
  <c r="I79" i="13"/>
  <c r="AG78" i="13"/>
  <c r="AC78" i="13"/>
  <c r="Y78" i="13"/>
  <c r="U78" i="13"/>
  <c r="Q78" i="13"/>
  <c r="M78" i="13"/>
  <c r="I78" i="13"/>
  <c r="H78" i="13"/>
  <c r="X8" i="13" s="1"/>
  <c r="G78" i="13"/>
  <c r="W8" i="13" s="1"/>
  <c r="F78" i="13"/>
  <c r="V8" i="13" s="1"/>
  <c r="AG77" i="13"/>
  <c r="AC77" i="13"/>
  <c r="Y77" i="13"/>
  <c r="U77" i="13"/>
  <c r="Q77" i="13"/>
  <c r="M77" i="13"/>
  <c r="I77" i="13"/>
  <c r="H77" i="13"/>
  <c r="X7" i="13" s="1"/>
  <c r="G77" i="13"/>
  <c r="W7" i="13" s="1"/>
  <c r="F77" i="13"/>
  <c r="V7" i="13" s="1"/>
  <c r="AJ76" i="13"/>
  <c r="AJ83" i="13" s="1"/>
  <c r="AI76" i="13"/>
  <c r="AI83" i="13" s="1"/>
  <c r="AH76" i="13"/>
  <c r="AH83" i="13" s="1"/>
  <c r="AF76" i="13"/>
  <c r="AF83" i="13" s="1"/>
  <c r="AE76" i="13"/>
  <c r="AE83" i="13" s="1"/>
  <c r="AD76" i="13"/>
  <c r="AD83" i="13" s="1"/>
  <c r="AB76" i="13"/>
  <c r="AA76" i="13"/>
  <c r="AA83" i="13" s="1"/>
  <c r="Z76" i="13"/>
  <c r="Z83" i="13" s="1"/>
  <c r="X76" i="13"/>
  <c r="X83" i="13" s="1"/>
  <c r="W76" i="13"/>
  <c r="W83" i="13" s="1"/>
  <c r="V76" i="13"/>
  <c r="V83" i="13" s="1"/>
  <c r="T76" i="13"/>
  <c r="T83" i="13" s="1"/>
  <c r="S76" i="13"/>
  <c r="S83" i="13" s="1"/>
  <c r="R76" i="13"/>
  <c r="R83" i="13" s="1"/>
  <c r="P76" i="13"/>
  <c r="P83" i="13" s="1"/>
  <c r="O76" i="13"/>
  <c r="O83" i="13" s="1"/>
  <c r="N76" i="13"/>
  <c r="N83" i="13" s="1"/>
  <c r="L76" i="13"/>
  <c r="K76" i="13"/>
  <c r="J76" i="13"/>
  <c r="AG73" i="13"/>
  <c r="AC73" i="13"/>
  <c r="Y73" i="13"/>
  <c r="U73" i="13"/>
  <c r="Q73" i="13"/>
  <c r="M73" i="13"/>
  <c r="I73" i="13"/>
  <c r="H73" i="13"/>
  <c r="G73" i="13"/>
  <c r="S16" i="13" s="1"/>
  <c r="F73" i="13"/>
  <c r="AG72" i="13"/>
  <c r="AC72" i="13"/>
  <c r="Y72" i="13"/>
  <c r="U72" i="13"/>
  <c r="Q72" i="13"/>
  <c r="M72" i="13"/>
  <c r="I72" i="13"/>
  <c r="H72" i="13"/>
  <c r="T15" i="13" s="1"/>
  <c r="G72" i="13"/>
  <c r="S15" i="13" s="1"/>
  <c r="F72" i="13"/>
  <c r="R15" i="13" s="1"/>
  <c r="AJ71" i="13"/>
  <c r="AI71" i="13"/>
  <c r="AH71" i="13"/>
  <c r="AG71" i="13" s="1"/>
  <c r="AF71" i="13"/>
  <c r="AE71" i="13"/>
  <c r="AD71" i="13"/>
  <c r="AC71" i="13" s="1"/>
  <c r="AB71" i="13"/>
  <c r="AA71" i="13"/>
  <c r="Z71" i="13"/>
  <c r="X71" i="13"/>
  <c r="W71" i="13"/>
  <c r="V71" i="13"/>
  <c r="U71" i="13" s="1"/>
  <c r="T71" i="13"/>
  <c r="S71" i="13"/>
  <c r="R71" i="13"/>
  <c r="Q71" i="13" s="1"/>
  <c r="P71" i="13"/>
  <c r="O71" i="13"/>
  <c r="N71" i="13"/>
  <c r="M71" i="13" s="1"/>
  <c r="L71" i="13"/>
  <c r="K71" i="13"/>
  <c r="J71" i="13"/>
  <c r="H71" i="13"/>
  <c r="T14" i="13" s="1"/>
  <c r="G71" i="13"/>
  <c r="S14" i="13" s="1"/>
  <c r="AG69" i="13"/>
  <c r="AC69" i="13"/>
  <c r="Y69" i="13"/>
  <c r="U69" i="13"/>
  <c r="Q69" i="13"/>
  <c r="M69" i="13"/>
  <c r="I69" i="13"/>
  <c r="H69" i="13"/>
  <c r="T12" i="13" s="1"/>
  <c r="G69" i="13"/>
  <c r="S12" i="13" s="1"/>
  <c r="F69" i="13"/>
  <c r="R12" i="13" s="1"/>
  <c r="AG68" i="13"/>
  <c r="AC68" i="13"/>
  <c r="Y68" i="13"/>
  <c r="U68" i="13"/>
  <c r="Q68" i="13"/>
  <c r="M68" i="13"/>
  <c r="I68" i="13"/>
  <c r="H68" i="13"/>
  <c r="T11" i="13" s="1"/>
  <c r="G68" i="13"/>
  <c r="S11" i="13" s="1"/>
  <c r="F68" i="13"/>
  <c r="R11" i="13" s="1"/>
  <c r="AG67" i="13"/>
  <c r="AC67" i="13"/>
  <c r="Y67" i="13"/>
  <c r="U67" i="13"/>
  <c r="Q67" i="13"/>
  <c r="M67" i="13"/>
  <c r="I67" i="13"/>
  <c r="AG66" i="13"/>
  <c r="AC66" i="13"/>
  <c r="Y66" i="13"/>
  <c r="U66" i="13"/>
  <c r="Q66" i="13"/>
  <c r="M66" i="13"/>
  <c r="I66" i="13"/>
  <c r="AG65" i="13"/>
  <c r="AC65" i="13"/>
  <c r="Y65" i="13"/>
  <c r="U65" i="13"/>
  <c r="Q65" i="13"/>
  <c r="M65" i="13"/>
  <c r="I65" i="13"/>
  <c r="H65" i="13"/>
  <c r="T8" i="13" s="1"/>
  <c r="G65" i="13"/>
  <c r="S8" i="13" s="1"/>
  <c r="F65" i="13"/>
  <c r="R8" i="13" s="1"/>
  <c r="AG64" i="13"/>
  <c r="AC64" i="13"/>
  <c r="Y64" i="13"/>
  <c r="U64" i="13"/>
  <c r="Q64" i="13"/>
  <c r="M64" i="13"/>
  <c r="I64" i="13"/>
  <c r="H64" i="13"/>
  <c r="T7" i="13" s="1"/>
  <c r="G64" i="13"/>
  <c r="S7" i="13" s="1"/>
  <c r="F64" i="13"/>
  <c r="R7" i="13" s="1"/>
  <c r="AJ63" i="13"/>
  <c r="AI63" i="13"/>
  <c r="AI70" i="13" s="1"/>
  <c r="AH63" i="13"/>
  <c r="AH70" i="13" s="1"/>
  <c r="AF63" i="13"/>
  <c r="AF70" i="13" s="1"/>
  <c r="AE63" i="13"/>
  <c r="AD63" i="13"/>
  <c r="AD70" i="13" s="1"/>
  <c r="AB63" i="13"/>
  <c r="AB70" i="13" s="1"/>
  <c r="AA63" i="13"/>
  <c r="AA70" i="13" s="1"/>
  <c r="Z63" i="13"/>
  <c r="Z70" i="13" s="1"/>
  <c r="X63" i="13"/>
  <c r="X70" i="13" s="1"/>
  <c r="W63" i="13"/>
  <c r="W70" i="13" s="1"/>
  <c r="V63" i="13"/>
  <c r="V70" i="13" s="1"/>
  <c r="T63" i="13"/>
  <c r="S63" i="13"/>
  <c r="S70" i="13" s="1"/>
  <c r="R63" i="13"/>
  <c r="R70" i="13" s="1"/>
  <c r="P63" i="13"/>
  <c r="P70" i="13" s="1"/>
  <c r="O63" i="13"/>
  <c r="O70" i="13" s="1"/>
  <c r="N63" i="13"/>
  <c r="N70" i="13" s="1"/>
  <c r="L63" i="13"/>
  <c r="L70" i="13" s="1"/>
  <c r="K63" i="13"/>
  <c r="K70" i="13" s="1"/>
  <c r="J63" i="13"/>
  <c r="AG60" i="13"/>
  <c r="AC60" i="13"/>
  <c r="Y60" i="13"/>
  <c r="U60" i="13"/>
  <c r="Q60" i="13"/>
  <c r="E60" i="13" s="1"/>
  <c r="M16" i="13" s="1"/>
  <c r="M60" i="13"/>
  <c r="I60" i="13"/>
  <c r="H60" i="13"/>
  <c r="P16" i="13" s="1"/>
  <c r="G60" i="13"/>
  <c r="F60" i="13"/>
  <c r="AG59" i="13"/>
  <c r="AC59" i="13"/>
  <c r="Y59" i="13"/>
  <c r="U59" i="13"/>
  <c r="Q59" i="13"/>
  <c r="M59" i="13"/>
  <c r="I59" i="13"/>
  <c r="H59" i="13"/>
  <c r="P15" i="13" s="1"/>
  <c r="G59" i="13"/>
  <c r="O15" i="13" s="1"/>
  <c r="F59" i="13"/>
  <c r="AJ58" i="13"/>
  <c r="AI58" i="13"/>
  <c r="AH58" i="13"/>
  <c r="AF58" i="13"/>
  <c r="AE58" i="13"/>
  <c r="AD58" i="13"/>
  <c r="AB58" i="13"/>
  <c r="AA58" i="13"/>
  <c r="Z58" i="13"/>
  <c r="Y58" i="13" s="1"/>
  <c r="X58" i="13"/>
  <c r="W58" i="13"/>
  <c r="V58" i="13"/>
  <c r="U58" i="13" s="1"/>
  <c r="T58" i="13"/>
  <c r="S58" i="13"/>
  <c r="R58" i="13"/>
  <c r="P58" i="13"/>
  <c r="O58" i="13"/>
  <c r="N58" i="13"/>
  <c r="L58" i="13"/>
  <c r="K58" i="13"/>
  <c r="J58" i="13"/>
  <c r="I58" i="13" s="1"/>
  <c r="V57" i="13"/>
  <c r="AG56" i="13"/>
  <c r="AC56" i="13"/>
  <c r="Y56" i="13"/>
  <c r="U56" i="13"/>
  <c r="Q56" i="13"/>
  <c r="M56" i="13"/>
  <c r="I56" i="13"/>
  <c r="H56" i="13"/>
  <c r="P12" i="13" s="1"/>
  <c r="G56" i="13"/>
  <c r="O12" i="13" s="1"/>
  <c r="F56" i="13"/>
  <c r="N12" i="13" s="1"/>
  <c r="AG55" i="13"/>
  <c r="AC55" i="13"/>
  <c r="Y55" i="13"/>
  <c r="U55" i="13"/>
  <c r="Q55" i="13"/>
  <c r="M55" i="13"/>
  <c r="I55" i="13"/>
  <c r="H55" i="13"/>
  <c r="P11" i="13" s="1"/>
  <c r="G55" i="13"/>
  <c r="O11" i="13" s="1"/>
  <c r="F55" i="13"/>
  <c r="N11" i="13" s="1"/>
  <c r="AG54" i="13"/>
  <c r="AC54" i="13"/>
  <c r="Y54" i="13"/>
  <c r="U54" i="13"/>
  <c r="Q54" i="13"/>
  <c r="M54" i="13"/>
  <c r="I54" i="13"/>
  <c r="AG53" i="13"/>
  <c r="AC53" i="13"/>
  <c r="Y53" i="13"/>
  <c r="U53" i="13"/>
  <c r="Q53" i="13"/>
  <c r="M53" i="13"/>
  <c r="I53" i="13"/>
  <c r="AG52" i="13"/>
  <c r="AC52" i="13"/>
  <c r="Y52" i="13"/>
  <c r="U52" i="13"/>
  <c r="Q52" i="13"/>
  <c r="M52" i="13"/>
  <c r="I52" i="13"/>
  <c r="H52" i="13"/>
  <c r="P8" i="13" s="1"/>
  <c r="G52" i="13"/>
  <c r="O8" i="13" s="1"/>
  <c r="F52" i="13"/>
  <c r="N8" i="13" s="1"/>
  <c r="AG51" i="13"/>
  <c r="AC51" i="13"/>
  <c r="Y51" i="13"/>
  <c r="U51" i="13"/>
  <c r="Q51" i="13"/>
  <c r="M51" i="13"/>
  <c r="I51" i="13"/>
  <c r="H51" i="13"/>
  <c r="P7" i="13" s="1"/>
  <c r="G51" i="13"/>
  <c r="O7" i="13" s="1"/>
  <c r="F51" i="13"/>
  <c r="N7" i="13" s="1"/>
  <c r="AJ50" i="13"/>
  <c r="AJ57" i="13" s="1"/>
  <c r="AI50" i="13"/>
  <c r="AI57" i="13" s="1"/>
  <c r="AH50" i="13"/>
  <c r="AH57" i="13" s="1"/>
  <c r="AF50" i="13"/>
  <c r="AF57" i="13" s="1"/>
  <c r="AE50" i="13"/>
  <c r="AE57" i="13" s="1"/>
  <c r="AD50" i="13"/>
  <c r="AD57" i="13" s="1"/>
  <c r="AB50" i="13"/>
  <c r="AA50" i="13"/>
  <c r="AA57" i="13" s="1"/>
  <c r="Z50" i="13"/>
  <c r="Z57" i="13" s="1"/>
  <c r="X50" i="13"/>
  <c r="X57" i="13" s="1"/>
  <c r="W50" i="13"/>
  <c r="W57" i="13" s="1"/>
  <c r="V50" i="13"/>
  <c r="T50" i="13"/>
  <c r="T57" i="13" s="1"/>
  <c r="S50" i="13"/>
  <c r="S57" i="13" s="1"/>
  <c r="R50" i="13"/>
  <c r="R57" i="13" s="1"/>
  <c r="P50" i="13"/>
  <c r="P57" i="13" s="1"/>
  <c r="O50" i="13"/>
  <c r="N50" i="13"/>
  <c r="N57" i="13" s="1"/>
  <c r="L50" i="13"/>
  <c r="K50" i="13"/>
  <c r="K57" i="13" s="1"/>
  <c r="J50" i="13"/>
  <c r="AG47" i="13"/>
  <c r="AC47" i="13"/>
  <c r="Y47" i="13"/>
  <c r="U47" i="13"/>
  <c r="Q47" i="13"/>
  <c r="M47" i="13"/>
  <c r="I47" i="13"/>
  <c r="H47" i="13"/>
  <c r="L16" i="13" s="1"/>
  <c r="G47" i="13"/>
  <c r="K16" i="13" s="1"/>
  <c r="F47" i="13"/>
  <c r="AG46" i="13"/>
  <c r="AC46" i="13"/>
  <c r="Y46" i="13"/>
  <c r="U46" i="13"/>
  <c r="Q46" i="13"/>
  <c r="M46" i="13"/>
  <c r="I46" i="13"/>
  <c r="E46" i="13" s="1"/>
  <c r="I15" i="13" s="1"/>
  <c r="H46" i="13"/>
  <c r="L15" i="13" s="1"/>
  <c r="G46" i="13"/>
  <c r="K15" i="13" s="1"/>
  <c r="F46" i="13"/>
  <c r="J15" i="13" s="1"/>
  <c r="AJ45" i="13"/>
  <c r="AI45" i="13"/>
  <c r="AH45" i="13"/>
  <c r="AG45" i="13" s="1"/>
  <c r="AF45" i="13"/>
  <c r="AE45" i="13"/>
  <c r="AD45" i="13"/>
  <c r="AC45" i="13" s="1"/>
  <c r="AB45" i="13"/>
  <c r="AA45" i="13"/>
  <c r="Y45" i="13" s="1"/>
  <c r="Z45" i="13"/>
  <c r="X45" i="13"/>
  <c r="W45" i="13"/>
  <c r="V45" i="13"/>
  <c r="U45" i="13" s="1"/>
  <c r="T45" i="13"/>
  <c r="S45" i="13"/>
  <c r="R45" i="13"/>
  <c r="Q45" i="13" s="1"/>
  <c r="P45" i="13"/>
  <c r="O45" i="13"/>
  <c r="N45" i="13"/>
  <c r="M45" i="13" s="1"/>
  <c r="L45" i="13"/>
  <c r="H45" i="13" s="1"/>
  <c r="L14" i="13" s="1"/>
  <c r="K45" i="13"/>
  <c r="I45" i="13" s="1"/>
  <c r="J45" i="13"/>
  <c r="AA44" i="13"/>
  <c r="W44" i="13"/>
  <c r="V44" i="13"/>
  <c r="S44" i="13"/>
  <c r="R44" i="13"/>
  <c r="O44" i="13"/>
  <c r="AG43" i="13"/>
  <c r="AC43" i="13"/>
  <c r="Y43" i="13"/>
  <c r="U43" i="13"/>
  <c r="Q43" i="13"/>
  <c r="M43" i="13"/>
  <c r="I43" i="13"/>
  <c r="H43" i="13"/>
  <c r="L12" i="13" s="1"/>
  <c r="G43" i="13"/>
  <c r="K12" i="13" s="1"/>
  <c r="F43" i="13"/>
  <c r="J12" i="13" s="1"/>
  <c r="AG42" i="13"/>
  <c r="AC42" i="13"/>
  <c r="Y42" i="13"/>
  <c r="U42" i="13"/>
  <c r="Q42" i="13"/>
  <c r="M42" i="13"/>
  <c r="I42" i="13"/>
  <c r="H42" i="13"/>
  <c r="L11" i="13" s="1"/>
  <c r="G42" i="13"/>
  <c r="F42" i="13"/>
  <c r="J11" i="13" s="1"/>
  <c r="AG41" i="13"/>
  <c r="AC41" i="13"/>
  <c r="Y41" i="13"/>
  <c r="U41" i="13"/>
  <c r="Q41" i="13"/>
  <c r="M41" i="13"/>
  <c r="I41" i="13"/>
  <c r="AG40" i="13"/>
  <c r="AC40" i="13"/>
  <c r="Y40" i="13"/>
  <c r="U40" i="13"/>
  <c r="Q40" i="13"/>
  <c r="M40" i="13"/>
  <c r="I40" i="13"/>
  <c r="AG39" i="13"/>
  <c r="AC39" i="13"/>
  <c r="Y39" i="13"/>
  <c r="U39" i="13"/>
  <c r="Q39" i="13"/>
  <c r="M39" i="13"/>
  <c r="I39" i="13"/>
  <c r="H39" i="13"/>
  <c r="L8" i="13" s="1"/>
  <c r="G39" i="13"/>
  <c r="K8" i="13" s="1"/>
  <c r="F39" i="13"/>
  <c r="J8" i="13" s="1"/>
  <c r="AG38" i="13"/>
  <c r="AC38" i="13"/>
  <c r="Y38" i="13"/>
  <c r="U38" i="13"/>
  <c r="Q38" i="13"/>
  <c r="M38" i="13"/>
  <c r="I38" i="13"/>
  <c r="H38" i="13"/>
  <c r="L7" i="13" s="1"/>
  <c r="G38" i="13"/>
  <c r="K7" i="13" s="1"/>
  <c r="F38" i="13"/>
  <c r="J7" i="13" s="1"/>
  <c r="AJ37" i="13"/>
  <c r="AI37" i="13"/>
  <c r="AI44" i="13" s="1"/>
  <c r="AH37" i="13"/>
  <c r="AF37" i="13"/>
  <c r="AF44" i="13" s="1"/>
  <c r="AE37" i="13"/>
  <c r="AE44" i="13" s="1"/>
  <c r="AD37" i="13"/>
  <c r="AB37" i="13"/>
  <c r="AB44" i="13" s="1"/>
  <c r="AA37" i="13"/>
  <c r="Z37" i="13"/>
  <c r="Z44" i="13" s="1"/>
  <c r="Y37" i="13"/>
  <c r="X37" i="13"/>
  <c r="X44" i="13" s="1"/>
  <c r="W37" i="13"/>
  <c r="V37" i="13"/>
  <c r="T37" i="13"/>
  <c r="S37" i="13"/>
  <c r="R37" i="13"/>
  <c r="P37" i="13"/>
  <c r="P44" i="13" s="1"/>
  <c r="O37" i="13"/>
  <c r="N37" i="13"/>
  <c r="N44" i="13" s="1"/>
  <c r="L37" i="13"/>
  <c r="L44" i="13" s="1"/>
  <c r="K37" i="13"/>
  <c r="K44" i="13" s="1"/>
  <c r="J37" i="13"/>
  <c r="J44" i="13" s="1"/>
  <c r="I37" i="13"/>
  <c r="AB16" i="13"/>
  <c r="AA16" i="13"/>
  <c r="Z16" i="13"/>
  <c r="T16" i="13"/>
  <c r="R16" i="13"/>
  <c r="O16" i="13"/>
  <c r="N16" i="13"/>
  <c r="J16" i="13"/>
  <c r="E30" i="13"/>
  <c r="N15" i="13"/>
  <c r="E29" i="13"/>
  <c r="K11" i="13"/>
  <c r="H84" i="13" l="1"/>
  <c r="X14" i="13" s="1"/>
  <c r="G58" i="13"/>
  <c r="O14" i="13" s="1"/>
  <c r="E72" i="13"/>
  <c r="Q15" i="13" s="1"/>
  <c r="Q84" i="13"/>
  <c r="M58" i="13"/>
  <c r="E98" i="13"/>
  <c r="Y15" i="13" s="1"/>
  <c r="Q58" i="13"/>
  <c r="E58" i="13" s="1"/>
  <c r="M14" i="13" s="1"/>
  <c r="H58" i="13"/>
  <c r="P14" i="13" s="1"/>
  <c r="G97" i="13"/>
  <c r="AA14" i="13" s="1"/>
  <c r="AE14" i="13"/>
  <c r="H97" i="13"/>
  <c r="AB14" i="13" s="1"/>
  <c r="AF14" i="13"/>
  <c r="G45" i="13"/>
  <c r="K14" i="13" s="1"/>
  <c r="Y71" i="13"/>
  <c r="E86" i="13"/>
  <c r="U16" i="13" s="1"/>
  <c r="Q37" i="13"/>
  <c r="Q44" i="13" s="1"/>
  <c r="I71" i="13"/>
  <c r="E59" i="13"/>
  <c r="M15" i="13" s="1"/>
  <c r="E73" i="13"/>
  <c r="Q16" i="13" s="1"/>
  <c r="AG84" i="13"/>
  <c r="E99" i="13"/>
  <c r="Y16" i="13" s="1"/>
  <c r="E47" i="13"/>
  <c r="I16" i="13" s="1"/>
  <c r="AG58" i="13"/>
  <c r="I97" i="13"/>
  <c r="AC14" i="13" s="1"/>
  <c r="AD14" i="13"/>
  <c r="AC58" i="13"/>
  <c r="I84" i="13"/>
  <c r="E84" i="13" s="1"/>
  <c r="U14" i="13" s="1"/>
  <c r="AG96" i="13"/>
  <c r="AC96" i="13"/>
  <c r="U89" i="13"/>
  <c r="U96" i="13" s="1"/>
  <c r="V96" i="13"/>
  <c r="J96" i="13"/>
  <c r="AD13" i="13" s="1"/>
  <c r="F93" i="13"/>
  <c r="Z10" i="13" s="1"/>
  <c r="F89" i="13"/>
  <c r="Z6" i="13" s="1"/>
  <c r="E91" i="13"/>
  <c r="Y8" i="13" s="1"/>
  <c r="G80" i="13"/>
  <c r="W10" i="13" s="1"/>
  <c r="AG76" i="13"/>
  <c r="AG83" i="13" s="1"/>
  <c r="M76" i="13"/>
  <c r="M83" i="13" s="1"/>
  <c r="F80" i="13"/>
  <c r="V10" i="13" s="1"/>
  <c r="F76" i="13"/>
  <c r="V6" i="13" s="1"/>
  <c r="F11" i="13"/>
  <c r="F25" i="13" s="1"/>
  <c r="G11" i="13"/>
  <c r="G25" i="13" s="1"/>
  <c r="H11" i="13"/>
  <c r="H25" i="13" s="1"/>
  <c r="H12" i="13"/>
  <c r="H26" i="13" s="1"/>
  <c r="F12" i="13"/>
  <c r="F26" i="13" s="1"/>
  <c r="J70" i="13"/>
  <c r="F67" i="13"/>
  <c r="F63" i="13"/>
  <c r="R6" i="13" s="1"/>
  <c r="F54" i="13"/>
  <c r="N10" i="13" s="1"/>
  <c r="Y50" i="13"/>
  <c r="Y57" i="13" s="1"/>
  <c r="G8" i="13"/>
  <c r="G22" i="13" s="1"/>
  <c r="E56" i="13"/>
  <c r="M12" i="13" s="1"/>
  <c r="F8" i="13"/>
  <c r="F22" i="13" s="1"/>
  <c r="F7" i="13"/>
  <c r="F21" i="13" s="1"/>
  <c r="G7" i="13"/>
  <c r="G21" i="13" s="1"/>
  <c r="H8" i="13"/>
  <c r="H22" i="13" s="1"/>
  <c r="H7" i="13"/>
  <c r="H21" i="13" s="1"/>
  <c r="AH44" i="13"/>
  <c r="F41" i="13"/>
  <c r="G41" i="13"/>
  <c r="K10" i="13" s="1"/>
  <c r="AD44" i="13"/>
  <c r="F37" i="13"/>
  <c r="J6" i="13" s="1"/>
  <c r="AG37" i="13"/>
  <c r="AG44" i="13" s="1"/>
  <c r="E42" i="13"/>
  <c r="I11" i="13" s="1"/>
  <c r="F40" i="13"/>
  <c r="J9" i="13" s="1"/>
  <c r="E39" i="13"/>
  <c r="I8" i="13" s="1"/>
  <c r="G40" i="13"/>
  <c r="K9" i="13" s="1"/>
  <c r="G37" i="13"/>
  <c r="G44" i="13" s="1"/>
  <c r="K13" i="13" s="1"/>
  <c r="E38" i="13"/>
  <c r="I7" i="13" s="1"/>
  <c r="Y44" i="13"/>
  <c r="E43" i="13"/>
  <c r="I12" i="13" s="1"/>
  <c r="E90" i="13"/>
  <c r="Y7" i="13" s="1"/>
  <c r="Y89" i="13"/>
  <c r="Y96" i="13" s="1"/>
  <c r="Q89" i="13"/>
  <c r="Q96" i="13" s="1"/>
  <c r="M89" i="13"/>
  <c r="M96" i="13" s="1"/>
  <c r="E94" i="13"/>
  <c r="Y11" i="13" s="1"/>
  <c r="L96" i="13"/>
  <c r="AF13" i="13" s="1"/>
  <c r="I89" i="13"/>
  <c r="G93" i="13"/>
  <c r="AA10" i="13" s="1"/>
  <c r="E82" i="13"/>
  <c r="U12" i="13" s="1"/>
  <c r="Y76" i="13"/>
  <c r="Y83" i="13" s="1"/>
  <c r="E81" i="13"/>
  <c r="U11" i="13" s="1"/>
  <c r="E77" i="13"/>
  <c r="U7" i="13" s="1"/>
  <c r="Q76" i="13"/>
  <c r="Q83" i="13" s="1"/>
  <c r="F79" i="13"/>
  <c r="V9" i="13" s="1"/>
  <c r="G79" i="13"/>
  <c r="W9" i="13" s="1"/>
  <c r="G76" i="13"/>
  <c r="W6" i="13" s="1"/>
  <c r="E78" i="13"/>
  <c r="U8" i="13" s="1"/>
  <c r="I76" i="13"/>
  <c r="J83" i="13"/>
  <c r="K83" i="13"/>
  <c r="I63" i="13"/>
  <c r="I70" i="13" s="1"/>
  <c r="Q63" i="13"/>
  <c r="Q70" i="13" s="1"/>
  <c r="E69" i="13"/>
  <c r="Q12" i="13" s="1"/>
  <c r="Y63" i="13"/>
  <c r="Y70" i="13" s="1"/>
  <c r="G63" i="13"/>
  <c r="G70" i="13" s="1"/>
  <c r="S13" i="13" s="1"/>
  <c r="G66" i="13"/>
  <c r="S9" i="13" s="1"/>
  <c r="F66" i="13"/>
  <c r="R9" i="13" s="1"/>
  <c r="E65" i="13"/>
  <c r="Q8" i="13" s="1"/>
  <c r="AE70" i="13"/>
  <c r="E64" i="13"/>
  <c r="Q7" i="13" s="1"/>
  <c r="E68" i="13"/>
  <c r="Q11" i="13" s="1"/>
  <c r="G67" i="13"/>
  <c r="S10" i="13" s="1"/>
  <c r="AG63" i="13"/>
  <c r="AG70" i="13" s="1"/>
  <c r="G54" i="13"/>
  <c r="O10" i="13" s="1"/>
  <c r="H54" i="13"/>
  <c r="P10" i="13" s="1"/>
  <c r="AG50" i="13"/>
  <c r="AG57" i="13" s="1"/>
  <c r="Q50" i="13"/>
  <c r="F53" i="13"/>
  <c r="N9" i="13" s="1"/>
  <c r="G53" i="13"/>
  <c r="O9" i="13" s="1"/>
  <c r="Q57" i="13"/>
  <c r="G50" i="13"/>
  <c r="O6" i="13" s="1"/>
  <c r="E51" i="13"/>
  <c r="M7" i="13" s="1"/>
  <c r="O57" i="13"/>
  <c r="E52" i="13"/>
  <c r="M8" i="13" s="1"/>
  <c r="E55" i="13"/>
  <c r="M11" i="13" s="1"/>
  <c r="J57" i="13"/>
  <c r="E71" i="13"/>
  <c r="Q14" i="13" s="1"/>
  <c r="E45" i="13"/>
  <c r="I14" i="13" s="1"/>
  <c r="AB10" i="13"/>
  <c r="AC50" i="13"/>
  <c r="AC57" i="13" s="1"/>
  <c r="U63" i="13"/>
  <c r="U70" i="13" s="1"/>
  <c r="AC76" i="13"/>
  <c r="AC83" i="13" s="1"/>
  <c r="AJ44" i="13"/>
  <c r="H53" i="13"/>
  <c r="P9" i="13" s="1"/>
  <c r="AB57" i="13"/>
  <c r="H79" i="13"/>
  <c r="X9" i="13" s="1"/>
  <c r="L83" i="13"/>
  <c r="AB83" i="13"/>
  <c r="F92" i="13"/>
  <c r="E95" i="13"/>
  <c r="U37" i="13"/>
  <c r="U44" i="13" s="1"/>
  <c r="M50" i="13"/>
  <c r="M57" i="13" s="1"/>
  <c r="T44" i="13"/>
  <c r="L57" i="13"/>
  <c r="T70" i="13"/>
  <c r="AJ70" i="13"/>
  <c r="E28" i="13"/>
  <c r="G89" i="13"/>
  <c r="AA6" i="13" s="1"/>
  <c r="G92" i="13"/>
  <c r="AA9" i="13" s="1"/>
  <c r="H63" i="13"/>
  <c r="F71" i="13"/>
  <c r="R14" i="13" s="1"/>
  <c r="H89" i="13"/>
  <c r="AB6" i="13" s="1"/>
  <c r="H92" i="13"/>
  <c r="AB9" i="13" s="1"/>
  <c r="H37" i="13"/>
  <c r="H41" i="13"/>
  <c r="L10" i="13" s="1"/>
  <c r="I44" i="13"/>
  <c r="F45" i="13"/>
  <c r="J14" i="13" s="1"/>
  <c r="P96" i="13"/>
  <c r="F97" i="13"/>
  <c r="Z14" i="13" s="1"/>
  <c r="M37" i="13"/>
  <c r="U50" i="13"/>
  <c r="U57" i="13" s="1"/>
  <c r="AC63" i="13"/>
  <c r="AC70" i="13" s="1"/>
  <c r="H40" i="13"/>
  <c r="L9" i="13" s="1"/>
  <c r="F50" i="13"/>
  <c r="N6" i="13" s="1"/>
  <c r="H66" i="13"/>
  <c r="T9" i="13" s="1"/>
  <c r="H67" i="13"/>
  <c r="T10" i="13" s="1"/>
  <c r="AA12" i="13"/>
  <c r="G12" i="13" s="1"/>
  <c r="G26" i="13" s="1"/>
  <c r="AC37" i="13"/>
  <c r="AC44" i="13" s="1"/>
  <c r="M63" i="13"/>
  <c r="U76" i="13"/>
  <c r="U83" i="13" s="1"/>
  <c r="F58" i="13"/>
  <c r="N14" i="13" s="1"/>
  <c r="H76" i="13"/>
  <c r="F84" i="13"/>
  <c r="V14" i="13" s="1"/>
  <c r="T96" i="13"/>
  <c r="H50" i="13"/>
  <c r="H80" i="13"/>
  <c r="X10" i="13" s="1"/>
  <c r="I50" i="13"/>
  <c r="E97" i="13" l="1"/>
  <c r="Y14" i="13" s="1"/>
  <c r="E89" i="13"/>
  <c r="Y6" i="13" s="1"/>
  <c r="I93" i="13"/>
  <c r="E93" i="13"/>
  <c r="Y10" i="13" s="1"/>
  <c r="H96" i="13"/>
  <c r="AB13" i="13" s="1"/>
  <c r="I96" i="13"/>
  <c r="AC13" i="13" s="1"/>
  <c r="E76" i="13"/>
  <c r="E83" i="13" s="1"/>
  <c r="U13" i="13" s="1"/>
  <c r="G83" i="13"/>
  <c r="W13" i="13" s="1"/>
  <c r="I83" i="13"/>
  <c r="S6" i="13"/>
  <c r="E11" i="13"/>
  <c r="E25" i="13" s="1"/>
  <c r="H10" i="13"/>
  <c r="H24" i="13" s="1"/>
  <c r="G9" i="13"/>
  <c r="G23" i="13" s="1"/>
  <c r="F6" i="13"/>
  <c r="F20" i="13" s="1"/>
  <c r="H9" i="13"/>
  <c r="H23" i="13" s="1"/>
  <c r="G57" i="13"/>
  <c r="O13" i="13" s="1"/>
  <c r="E54" i="13"/>
  <c r="M10" i="13" s="1"/>
  <c r="G10" i="13"/>
  <c r="G24" i="13" s="1"/>
  <c r="E8" i="13"/>
  <c r="E22" i="13" s="1"/>
  <c r="E7" i="13"/>
  <c r="E21" i="13" s="1"/>
  <c r="I57" i="13"/>
  <c r="E50" i="13"/>
  <c r="K6" i="13"/>
  <c r="E37" i="13"/>
  <c r="I6" i="13" s="1"/>
  <c r="F83" i="13"/>
  <c r="V13" i="13" s="1"/>
  <c r="E79" i="13"/>
  <c r="U9" i="13" s="1"/>
  <c r="E66" i="13"/>
  <c r="Q9" i="13" s="1"/>
  <c r="E63" i="13"/>
  <c r="Q6" i="13" s="1"/>
  <c r="E80" i="13"/>
  <c r="U10" i="13" s="1"/>
  <c r="L6" i="13"/>
  <c r="H44" i="13"/>
  <c r="L13" i="13" s="1"/>
  <c r="M44" i="13"/>
  <c r="Y12" i="13"/>
  <c r="E12" i="13" s="1"/>
  <c r="E26" i="13" s="1"/>
  <c r="H70" i="13"/>
  <c r="T13" i="13" s="1"/>
  <c r="T6" i="13"/>
  <c r="Z9" i="13"/>
  <c r="F9" i="13" s="1"/>
  <c r="F23" i="13" s="1"/>
  <c r="E92" i="13"/>
  <c r="Y9" i="13" s="1"/>
  <c r="E53" i="13"/>
  <c r="M9" i="13" s="1"/>
  <c r="H83" i="13"/>
  <c r="X13" i="13" s="1"/>
  <c r="X6" i="13"/>
  <c r="F57" i="13"/>
  <c r="N13" i="13" s="1"/>
  <c r="F96" i="13"/>
  <c r="Z13" i="13" s="1"/>
  <c r="M70" i="13"/>
  <c r="G96" i="13"/>
  <c r="AA13" i="13" s="1"/>
  <c r="H57" i="13"/>
  <c r="P13" i="13" s="1"/>
  <c r="P6" i="13"/>
  <c r="R10" i="13"/>
  <c r="E67" i="13"/>
  <c r="Q10" i="13" s="1"/>
  <c r="J10" i="13"/>
  <c r="F10" i="13" s="1"/>
  <c r="F24" i="13" s="1"/>
  <c r="E41" i="13"/>
  <c r="I10" i="13" s="1"/>
  <c r="E40" i="13"/>
  <c r="I9" i="13" s="1"/>
  <c r="F44" i="13"/>
  <c r="J13" i="13" s="1"/>
  <c r="F70" i="13"/>
  <c r="R13" i="13" s="1"/>
  <c r="G14" i="12"/>
  <c r="H14" i="12"/>
  <c r="E16" i="12"/>
  <c r="E96" i="13" l="1"/>
  <c r="Y13" i="13" s="1"/>
  <c r="U6" i="13"/>
  <c r="G6" i="13"/>
  <c r="G20" i="13" s="1"/>
  <c r="G27" i="13" s="1"/>
  <c r="E70" i="13"/>
  <c r="Q13" i="13" s="1"/>
  <c r="E9" i="13"/>
  <c r="E23" i="13" s="1"/>
  <c r="E10" i="13"/>
  <c r="E24" i="13" s="1"/>
  <c r="H6" i="13"/>
  <c r="H20" i="13" s="1"/>
  <c r="E44" i="13"/>
  <c r="I13" i="13" s="1"/>
  <c r="M6" i="13"/>
  <c r="E6" i="13" s="1"/>
  <c r="E57" i="13"/>
  <c r="M13" i="13" s="1"/>
  <c r="E15" i="12"/>
  <c r="E14" i="12" s="1"/>
  <c r="E20" i="13" l="1"/>
  <c r="E27" i="13" s="1"/>
  <c r="G13" i="13"/>
  <c r="H27" i="13"/>
  <c r="H13" i="13"/>
  <c r="F27" i="13"/>
  <c r="F13" i="13"/>
  <c r="AG99" i="12"/>
  <c r="AC99" i="12"/>
  <c r="Y99" i="12"/>
  <c r="U99" i="12"/>
  <c r="Q99" i="12"/>
  <c r="M99" i="12"/>
  <c r="I99" i="12"/>
  <c r="H99" i="12"/>
  <c r="AB16" i="12" s="1"/>
  <c r="G99" i="12"/>
  <c r="AA16" i="12" s="1"/>
  <c r="F99" i="12"/>
  <c r="Z16" i="12" s="1"/>
  <c r="E99" i="12"/>
  <c r="Y16" i="12" s="1"/>
  <c r="AG98" i="12"/>
  <c r="AC98" i="12"/>
  <c r="Y98" i="12"/>
  <c r="U98" i="12"/>
  <c r="Q98" i="12"/>
  <c r="M98" i="12"/>
  <c r="I98" i="12"/>
  <c r="H98" i="12"/>
  <c r="G98" i="12"/>
  <c r="F98" i="12"/>
  <c r="AG97" i="12"/>
  <c r="AC97" i="12"/>
  <c r="Y97" i="12"/>
  <c r="U97" i="12"/>
  <c r="T97" i="12"/>
  <c r="Q97" i="12" s="1"/>
  <c r="S97" i="12"/>
  <c r="R97" i="12"/>
  <c r="P97" i="12"/>
  <c r="O97" i="12"/>
  <c r="N97" i="12"/>
  <c r="M97" i="12" s="1"/>
  <c r="L97" i="12"/>
  <c r="K97" i="12"/>
  <c r="I97" i="12" s="1"/>
  <c r="J97" i="12"/>
  <c r="P96" i="12"/>
  <c r="O96" i="12"/>
  <c r="N96" i="12"/>
  <c r="M96" i="12"/>
  <c r="AG95" i="12"/>
  <c r="AG96" i="12" s="1"/>
  <c r="AC95" i="12"/>
  <c r="AC96" i="12" s="1"/>
  <c r="Y95" i="12"/>
  <c r="Y96" i="12" s="1"/>
  <c r="U95" i="12"/>
  <c r="Q95" i="12"/>
  <c r="M95" i="12"/>
  <c r="I95" i="12"/>
  <c r="H95" i="12"/>
  <c r="G95" i="12"/>
  <c r="F95" i="12"/>
  <c r="E95" i="12"/>
  <c r="AG94" i="12"/>
  <c r="AC94" i="12"/>
  <c r="Y94" i="12"/>
  <c r="U94" i="12"/>
  <c r="Q94" i="12"/>
  <c r="M94" i="12"/>
  <c r="I94" i="12"/>
  <c r="H94" i="12"/>
  <c r="AB11" i="12" s="1"/>
  <c r="G94" i="12"/>
  <c r="AA11" i="12" s="1"/>
  <c r="F94" i="12"/>
  <c r="Z11" i="12" s="1"/>
  <c r="E94" i="12"/>
  <c r="Y11" i="12" s="1"/>
  <c r="AG93" i="12"/>
  <c r="AC93" i="12"/>
  <c r="Y93" i="12"/>
  <c r="U93" i="12"/>
  <c r="Q93" i="12"/>
  <c r="M93" i="12"/>
  <c r="AG92" i="12"/>
  <c r="AC92" i="12"/>
  <c r="Y92" i="12"/>
  <c r="U92" i="12"/>
  <c r="Q92" i="12"/>
  <c r="M92" i="12"/>
  <c r="I92" i="12"/>
  <c r="AG91" i="12"/>
  <c r="AC91" i="12"/>
  <c r="Y91" i="12"/>
  <c r="U91" i="12"/>
  <c r="Q91" i="12"/>
  <c r="M91" i="12"/>
  <c r="I91" i="12"/>
  <c r="E91" i="12" s="1"/>
  <c r="Y8" i="12" s="1"/>
  <c r="H91" i="12"/>
  <c r="AB8" i="12" s="1"/>
  <c r="G91" i="12"/>
  <c r="AA8" i="12" s="1"/>
  <c r="F91" i="12"/>
  <c r="AG90" i="12"/>
  <c r="AC90" i="12"/>
  <c r="Y90" i="12"/>
  <c r="U90" i="12"/>
  <c r="Q90" i="12"/>
  <c r="M90" i="12"/>
  <c r="I90" i="12"/>
  <c r="H90" i="12"/>
  <c r="G90" i="12"/>
  <c r="F90" i="12"/>
  <c r="Z7" i="12" s="1"/>
  <c r="AG89" i="12"/>
  <c r="AC89" i="12"/>
  <c r="AB89" i="12"/>
  <c r="AB96" i="12" s="1"/>
  <c r="AA89" i="12"/>
  <c r="AA96" i="12" s="1"/>
  <c r="Z89" i="12"/>
  <c r="Z96" i="12" s="1"/>
  <c r="Y89" i="12"/>
  <c r="X89" i="12"/>
  <c r="X96" i="12" s="1"/>
  <c r="W89" i="12"/>
  <c r="W96" i="12" s="1"/>
  <c r="V89" i="12"/>
  <c r="V96" i="12" s="1"/>
  <c r="T89" i="12"/>
  <c r="T96" i="12" s="1"/>
  <c r="S89" i="12"/>
  <c r="S96" i="12" s="1"/>
  <c r="R89" i="12"/>
  <c r="Q89" i="12" s="1"/>
  <c r="P89" i="12"/>
  <c r="O89" i="12"/>
  <c r="N89" i="12"/>
  <c r="M89" i="12"/>
  <c r="I93" i="12" s="1"/>
  <c r="L89" i="12"/>
  <c r="H93" i="12" s="1"/>
  <c r="AB10" i="12" s="1"/>
  <c r="K89" i="12"/>
  <c r="G93" i="12" s="1"/>
  <c r="AA10" i="12" s="1"/>
  <c r="J89" i="12"/>
  <c r="F93" i="12" s="1"/>
  <c r="AG86" i="12"/>
  <c r="AC86" i="12"/>
  <c r="Y86" i="12"/>
  <c r="U86" i="12"/>
  <c r="E86" i="12" s="1"/>
  <c r="U16" i="12" s="1"/>
  <c r="Q86" i="12"/>
  <c r="M86" i="12"/>
  <c r="I86" i="12"/>
  <c r="H86" i="12"/>
  <c r="G86" i="12"/>
  <c r="F86" i="12"/>
  <c r="AG85" i="12"/>
  <c r="AC85" i="12"/>
  <c r="Y85" i="12"/>
  <c r="U85" i="12"/>
  <c r="Q85" i="12"/>
  <c r="E85" i="12" s="1"/>
  <c r="U15" i="12" s="1"/>
  <c r="M85" i="12"/>
  <c r="I85" i="12"/>
  <c r="H85" i="12"/>
  <c r="X15" i="12" s="1"/>
  <c r="G85" i="12"/>
  <c r="W15" i="12" s="1"/>
  <c r="F85" i="12"/>
  <c r="V15" i="12" s="1"/>
  <c r="AJ84" i="12"/>
  <c r="AI84" i="12"/>
  <c r="AH84" i="12"/>
  <c r="AG84" i="12" s="1"/>
  <c r="AF84" i="12"/>
  <c r="AE84" i="12"/>
  <c r="AD84" i="12"/>
  <c r="AC84" i="12"/>
  <c r="AB84" i="12"/>
  <c r="AA84" i="12"/>
  <c r="Z84" i="12"/>
  <c r="Y84" i="12" s="1"/>
  <c r="X84" i="12"/>
  <c r="W84" i="12"/>
  <c r="V84" i="12"/>
  <c r="U84" i="12" s="1"/>
  <c r="T84" i="12"/>
  <c r="Q84" i="12" s="1"/>
  <c r="S84" i="12"/>
  <c r="R84" i="12"/>
  <c r="P84" i="12"/>
  <c r="O84" i="12"/>
  <c r="N84" i="12"/>
  <c r="M84" i="12"/>
  <c r="L84" i="12"/>
  <c r="H84" i="12" s="1"/>
  <c r="X14" i="12" s="1"/>
  <c r="K84" i="12"/>
  <c r="J84" i="12"/>
  <c r="AG82" i="12"/>
  <c r="AC82" i="12"/>
  <c r="Y82" i="12"/>
  <c r="U82" i="12"/>
  <c r="Q82" i="12"/>
  <c r="M82" i="12"/>
  <c r="I82" i="12"/>
  <c r="H82" i="12"/>
  <c r="X12" i="12" s="1"/>
  <c r="G82" i="12"/>
  <c r="W12" i="12" s="1"/>
  <c r="F82" i="12"/>
  <c r="AG81" i="12"/>
  <c r="AC81" i="12"/>
  <c r="Y81" i="12"/>
  <c r="U81" i="12"/>
  <c r="E81" i="12" s="1"/>
  <c r="U11" i="12" s="1"/>
  <c r="Q81" i="12"/>
  <c r="M81" i="12"/>
  <c r="I81" i="12"/>
  <c r="H81" i="12"/>
  <c r="G81" i="12"/>
  <c r="F81" i="12"/>
  <c r="AG80" i="12"/>
  <c r="AC80" i="12"/>
  <c r="Y80" i="12"/>
  <c r="U80" i="12"/>
  <c r="Q80" i="12"/>
  <c r="M80" i="12"/>
  <c r="I80" i="12"/>
  <c r="AG79" i="12"/>
  <c r="AC79" i="12"/>
  <c r="Y79" i="12"/>
  <c r="U79" i="12"/>
  <c r="Q79" i="12"/>
  <c r="M79" i="12"/>
  <c r="I79" i="12"/>
  <c r="AG78" i="12"/>
  <c r="AC78" i="12"/>
  <c r="Y78" i="12"/>
  <c r="U78" i="12"/>
  <c r="Q78" i="12"/>
  <c r="M78" i="12"/>
  <c r="I78" i="12"/>
  <c r="E78" i="12" s="1"/>
  <c r="U8" i="12" s="1"/>
  <c r="H78" i="12"/>
  <c r="X8" i="12" s="1"/>
  <c r="G78" i="12"/>
  <c r="W8" i="12" s="1"/>
  <c r="F78" i="12"/>
  <c r="AG77" i="12"/>
  <c r="AC77" i="12"/>
  <c r="Y77" i="12"/>
  <c r="U77" i="12"/>
  <c r="Q77" i="12"/>
  <c r="M77" i="12"/>
  <c r="I77" i="12"/>
  <c r="H77" i="12"/>
  <c r="G77" i="12"/>
  <c r="F77" i="12"/>
  <c r="AJ76" i="12"/>
  <c r="AJ83" i="12" s="1"/>
  <c r="AI76" i="12"/>
  <c r="AI83" i="12" s="1"/>
  <c r="AH76" i="12"/>
  <c r="AH83" i="12" s="1"/>
  <c r="AG76" i="12"/>
  <c r="AG83" i="12" s="1"/>
  <c r="AF76" i="12"/>
  <c r="AF83" i="12" s="1"/>
  <c r="AE76" i="12"/>
  <c r="AE83" i="12" s="1"/>
  <c r="AD76" i="12"/>
  <c r="AD83" i="12" s="1"/>
  <c r="AC76" i="12"/>
  <c r="AC83" i="12" s="1"/>
  <c r="AB76" i="12"/>
  <c r="AB83" i="12" s="1"/>
  <c r="AA76" i="12"/>
  <c r="AA83" i="12" s="1"/>
  <c r="Z76" i="12"/>
  <c r="Z83" i="12" s="1"/>
  <c r="X76" i="12"/>
  <c r="X83" i="12" s="1"/>
  <c r="W76" i="12"/>
  <c r="W83" i="12" s="1"/>
  <c r="V76" i="12"/>
  <c r="V83" i="12" s="1"/>
  <c r="T76" i="12"/>
  <c r="T83" i="12" s="1"/>
  <c r="S76" i="12"/>
  <c r="S83" i="12" s="1"/>
  <c r="R76" i="12"/>
  <c r="R83" i="12" s="1"/>
  <c r="P76" i="12"/>
  <c r="P83" i="12" s="1"/>
  <c r="O76" i="12"/>
  <c r="O83" i="12" s="1"/>
  <c r="N76" i="12"/>
  <c r="M76" i="12" s="1"/>
  <c r="L76" i="12"/>
  <c r="H80" i="12" s="1"/>
  <c r="X10" i="12" s="1"/>
  <c r="K76" i="12"/>
  <c r="G80" i="12" s="1"/>
  <c r="W10" i="12" s="1"/>
  <c r="J76" i="12"/>
  <c r="J83" i="12" s="1"/>
  <c r="I76" i="12"/>
  <c r="AG73" i="12"/>
  <c r="AC73" i="12"/>
  <c r="Y73" i="12"/>
  <c r="U73" i="12"/>
  <c r="Q73" i="12"/>
  <c r="M73" i="12"/>
  <c r="I73" i="12"/>
  <c r="E73" i="12" s="1"/>
  <c r="Q16" i="12" s="1"/>
  <c r="H73" i="12"/>
  <c r="T16" i="12" s="1"/>
  <c r="G73" i="12"/>
  <c r="S16" i="12" s="1"/>
  <c r="F73" i="12"/>
  <c r="R16" i="12" s="1"/>
  <c r="AG72" i="12"/>
  <c r="AC72" i="12"/>
  <c r="Y72" i="12"/>
  <c r="U72" i="12"/>
  <c r="Q72" i="12"/>
  <c r="M72" i="12"/>
  <c r="I72" i="12"/>
  <c r="H72" i="12"/>
  <c r="G72" i="12"/>
  <c r="S15" i="12" s="1"/>
  <c r="F72" i="12"/>
  <c r="R15" i="12" s="1"/>
  <c r="E72" i="12"/>
  <c r="Q15" i="12" s="1"/>
  <c r="AJ71" i="12"/>
  <c r="AI71" i="12"/>
  <c r="AH71" i="12"/>
  <c r="AF71" i="12"/>
  <c r="AE71" i="12"/>
  <c r="AD71" i="12"/>
  <c r="AB71" i="12"/>
  <c r="AA71" i="12"/>
  <c r="Z71" i="12"/>
  <c r="Y71" i="12" s="1"/>
  <c r="X71" i="12"/>
  <c r="W71" i="12"/>
  <c r="V71" i="12"/>
  <c r="U71" i="12"/>
  <c r="T71" i="12"/>
  <c r="S71" i="12"/>
  <c r="R71" i="12"/>
  <c r="P71" i="12"/>
  <c r="O71" i="12"/>
  <c r="N71" i="12"/>
  <c r="L71" i="12"/>
  <c r="I71" i="12" s="1"/>
  <c r="K71" i="12"/>
  <c r="J71" i="12"/>
  <c r="AI70" i="12"/>
  <c r="T70" i="12"/>
  <c r="S70" i="12"/>
  <c r="AG69" i="12"/>
  <c r="AC69" i="12"/>
  <c r="Y69" i="12"/>
  <c r="U69" i="12"/>
  <c r="Q69" i="12"/>
  <c r="M69" i="12"/>
  <c r="I69" i="12"/>
  <c r="H69" i="12"/>
  <c r="T12" i="12" s="1"/>
  <c r="G69" i="12"/>
  <c r="S12" i="12" s="1"/>
  <c r="F69" i="12"/>
  <c r="R12" i="12" s="1"/>
  <c r="AG68" i="12"/>
  <c r="AC68" i="12"/>
  <c r="Y68" i="12"/>
  <c r="U68" i="12"/>
  <c r="Q68" i="12"/>
  <c r="M68" i="12"/>
  <c r="I68" i="12"/>
  <c r="E68" i="12" s="1"/>
  <c r="Q11" i="12" s="1"/>
  <c r="H68" i="12"/>
  <c r="T11" i="12" s="1"/>
  <c r="G68" i="12"/>
  <c r="S11" i="12" s="1"/>
  <c r="F68" i="12"/>
  <c r="R11" i="12" s="1"/>
  <c r="AG67" i="12"/>
  <c r="AC67" i="12"/>
  <c r="Y67" i="12"/>
  <c r="U67" i="12"/>
  <c r="Q67" i="12"/>
  <c r="M67" i="12"/>
  <c r="I67" i="12"/>
  <c r="G67" i="12"/>
  <c r="F67" i="12"/>
  <c r="AG66" i="12"/>
  <c r="AC66" i="12"/>
  <c r="Y66" i="12"/>
  <c r="U66" i="12"/>
  <c r="Q66" i="12"/>
  <c r="M66" i="12"/>
  <c r="I66" i="12"/>
  <c r="AG65" i="12"/>
  <c r="AC65" i="12"/>
  <c r="Y65" i="12"/>
  <c r="U65" i="12"/>
  <c r="Q65" i="12"/>
  <c r="M65" i="12"/>
  <c r="I65" i="12"/>
  <c r="H65" i="12"/>
  <c r="G65" i="12"/>
  <c r="F65" i="12"/>
  <c r="AG64" i="12"/>
  <c r="AC64" i="12"/>
  <c r="Y64" i="12"/>
  <c r="U64" i="12"/>
  <c r="Q64" i="12"/>
  <c r="M64" i="12"/>
  <c r="I64" i="12"/>
  <c r="H64" i="12"/>
  <c r="T7" i="12" s="1"/>
  <c r="G64" i="12"/>
  <c r="S7" i="12" s="1"/>
  <c r="F64" i="12"/>
  <c r="R7" i="12" s="1"/>
  <c r="E64" i="12"/>
  <c r="Q7" i="12" s="1"/>
  <c r="AJ63" i="12"/>
  <c r="AJ70" i="12" s="1"/>
  <c r="AI63" i="12"/>
  <c r="AH63" i="12"/>
  <c r="AH70" i="12" s="1"/>
  <c r="AF63" i="12"/>
  <c r="AF70" i="12" s="1"/>
  <c r="AE63" i="12"/>
  <c r="AE70" i="12" s="1"/>
  <c r="AD63" i="12"/>
  <c r="AD70" i="12" s="1"/>
  <c r="AB63" i="12"/>
  <c r="AB70" i="12" s="1"/>
  <c r="AA63" i="12"/>
  <c r="AA70" i="12" s="1"/>
  <c r="Z63" i="12"/>
  <c r="Z70" i="12" s="1"/>
  <c r="Y63" i="12"/>
  <c r="Y70" i="12" s="1"/>
  <c r="X63" i="12"/>
  <c r="X70" i="12" s="1"/>
  <c r="W63" i="12"/>
  <c r="W70" i="12" s="1"/>
  <c r="V63" i="12"/>
  <c r="V70" i="12" s="1"/>
  <c r="T63" i="12"/>
  <c r="S63" i="12"/>
  <c r="R63" i="12"/>
  <c r="R70" i="12" s="1"/>
  <c r="P63" i="12"/>
  <c r="P70" i="12" s="1"/>
  <c r="O63" i="12"/>
  <c r="O70" i="12" s="1"/>
  <c r="N63" i="12"/>
  <c r="N70" i="12" s="1"/>
  <c r="L63" i="12"/>
  <c r="L70" i="12" s="1"/>
  <c r="K63" i="12"/>
  <c r="K70" i="12" s="1"/>
  <c r="J63" i="12"/>
  <c r="J70" i="12" s="1"/>
  <c r="AG60" i="12"/>
  <c r="AC60" i="12"/>
  <c r="Y60" i="12"/>
  <c r="U60" i="12"/>
  <c r="Q60" i="12"/>
  <c r="M60" i="12"/>
  <c r="I60" i="12"/>
  <c r="H60" i="12"/>
  <c r="G60" i="12"/>
  <c r="F60" i="12"/>
  <c r="E60" i="12"/>
  <c r="AG59" i="12"/>
  <c r="AC59" i="12"/>
  <c r="Y59" i="12"/>
  <c r="U59" i="12"/>
  <c r="Q59" i="12"/>
  <c r="M59" i="12"/>
  <c r="I59" i="12"/>
  <c r="H59" i="12"/>
  <c r="G59" i="12"/>
  <c r="F59" i="12"/>
  <c r="N15" i="12" s="1"/>
  <c r="AJ58" i="12"/>
  <c r="AI58" i="12"/>
  <c r="AH58" i="12"/>
  <c r="AG58" i="12"/>
  <c r="AF58" i="12"/>
  <c r="AC58" i="12" s="1"/>
  <c r="AE58" i="12"/>
  <c r="AD58" i="12"/>
  <c r="AB58" i="12"/>
  <c r="AA58" i="12"/>
  <c r="Z58" i="12"/>
  <c r="Y58" i="12" s="1"/>
  <c r="X58" i="12"/>
  <c r="W58" i="12"/>
  <c r="V58" i="12"/>
  <c r="T58" i="12"/>
  <c r="S58" i="12"/>
  <c r="R58" i="12"/>
  <c r="Q58" i="12" s="1"/>
  <c r="P58" i="12"/>
  <c r="O58" i="12"/>
  <c r="N58" i="12"/>
  <c r="M58" i="12"/>
  <c r="L58" i="12"/>
  <c r="K58" i="12"/>
  <c r="J58" i="12"/>
  <c r="I58" i="12" s="1"/>
  <c r="AB57" i="12"/>
  <c r="AA57" i="12"/>
  <c r="AG56" i="12"/>
  <c r="AC56" i="12"/>
  <c r="Y56" i="12"/>
  <c r="U56" i="12"/>
  <c r="Q56" i="12"/>
  <c r="M56" i="12"/>
  <c r="I56" i="12"/>
  <c r="H56" i="12"/>
  <c r="G56" i="12"/>
  <c r="F56" i="12"/>
  <c r="AG55" i="12"/>
  <c r="AC55" i="12"/>
  <c r="Y55" i="12"/>
  <c r="U55" i="12"/>
  <c r="Q55" i="12"/>
  <c r="M55" i="12"/>
  <c r="I55" i="12"/>
  <c r="H55" i="12"/>
  <c r="P11" i="12" s="1"/>
  <c r="H11" i="12" s="1"/>
  <c r="H25" i="12" s="1"/>
  <c r="G55" i="12"/>
  <c r="O11" i="12" s="1"/>
  <c r="F55" i="12"/>
  <c r="N11" i="12" s="1"/>
  <c r="F11" i="12" s="1"/>
  <c r="F25" i="12" s="1"/>
  <c r="E55" i="12"/>
  <c r="M11" i="12" s="1"/>
  <c r="AG54" i="12"/>
  <c r="AC54" i="12"/>
  <c r="Y54" i="12"/>
  <c r="U54" i="12"/>
  <c r="Q54" i="12"/>
  <c r="M54" i="12"/>
  <c r="I54" i="12"/>
  <c r="AG53" i="12"/>
  <c r="AC53" i="12"/>
  <c r="Y53" i="12"/>
  <c r="U53" i="12"/>
  <c r="Q53" i="12"/>
  <c r="M53" i="12"/>
  <c r="I53" i="12"/>
  <c r="AG52" i="12"/>
  <c r="AC52" i="12"/>
  <c r="Y52" i="12"/>
  <c r="U52" i="12"/>
  <c r="Q52" i="12"/>
  <c r="M52" i="12"/>
  <c r="I52" i="12"/>
  <c r="E52" i="12" s="1"/>
  <c r="M8" i="12" s="1"/>
  <c r="H52" i="12"/>
  <c r="G52" i="12"/>
  <c r="F52" i="12"/>
  <c r="AG51" i="12"/>
  <c r="AC51" i="12"/>
  <c r="Y51" i="12"/>
  <c r="U51" i="12"/>
  <c r="Q51" i="12"/>
  <c r="M51" i="12"/>
  <c r="I51" i="12"/>
  <c r="H51" i="12"/>
  <c r="P7" i="12" s="1"/>
  <c r="G51" i="12"/>
  <c r="F51" i="12"/>
  <c r="AJ50" i="12"/>
  <c r="AJ57" i="12" s="1"/>
  <c r="AI50" i="12"/>
  <c r="AI57" i="12" s="1"/>
  <c r="AH50" i="12"/>
  <c r="AH57" i="12" s="1"/>
  <c r="AG50" i="12"/>
  <c r="AG57" i="12" s="1"/>
  <c r="AF50" i="12"/>
  <c r="AF57" i="12" s="1"/>
  <c r="AE50" i="12"/>
  <c r="AE57" i="12" s="1"/>
  <c r="AD50" i="12"/>
  <c r="AD57" i="12" s="1"/>
  <c r="AB50" i="12"/>
  <c r="AA50" i="12"/>
  <c r="Z50" i="12"/>
  <c r="Z57" i="12" s="1"/>
  <c r="X50" i="12"/>
  <c r="X57" i="12" s="1"/>
  <c r="W50" i="12"/>
  <c r="W57" i="12" s="1"/>
  <c r="V50" i="12"/>
  <c r="V57" i="12" s="1"/>
  <c r="T50" i="12"/>
  <c r="T57" i="12" s="1"/>
  <c r="S50" i="12"/>
  <c r="S57" i="12" s="1"/>
  <c r="R50" i="12"/>
  <c r="R57" i="12" s="1"/>
  <c r="Q50" i="12"/>
  <c r="P50" i="12"/>
  <c r="P57" i="12" s="1"/>
  <c r="O50" i="12"/>
  <c r="O57" i="12" s="1"/>
  <c r="N50" i="12"/>
  <c r="M50" i="12"/>
  <c r="M57" i="12" s="1"/>
  <c r="L50" i="12"/>
  <c r="H54" i="12" s="1"/>
  <c r="P10" i="12" s="1"/>
  <c r="K50" i="12"/>
  <c r="G54" i="12" s="1"/>
  <c r="O10" i="12" s="1"/>
  <c r="J50" i="12"/>
  <c r="J57" i="12" s="1"/>
  <c r="AG47" i="12"/>
  <c r="AC47" i="12"/>
  <c r="Y47" i="12"/>
  <c r="U47" i="12"/>
  <c r="Q47" i="12"/>
  <c r="M47" i="12"/>
  <c r="I47" i="12"/>
  <c r="H47" i="12"/>
  <c r="L16" i="12" s="1"/>
  <c r="G47" i="12"/>
  <c r="F47" i="12"/>
  <c r="AG46" i="12"/>
  <c r="AC46" i="12"/>
  <c r="Y46" i="12"/>
  <c r="U46" i="12"/>
  <c r="Q46" i="12"/>
  <c r="M46" i="12"/>
  <c r="I46" i="12"/>
  <c r="H46" i="12"/>
  <c r="L15" i="12" s="1"/>
  <c r="G46" i="12"/>
  <c r="K15" i="12" s="1"/>
  <c r="F46" i="12"/>
  <c r="J15" i="12" s="1"/>
  <c r="E46" i="12"/>
  <c r="I15" i="12" s="1"/>
  <c r="AJ45" i="12"/>
  <c r="AI45" i="12"/>
  <c r="AH45" i="12"/>
  <c r="AG45" i="12" s="1"/>
  <c r="AF45" i="12"/>
  <c r="AE45" i="12"/>
  <c r="AD45" i="12"/>
  <c r="AC45" i="12"/>
  <c r="AB45" i="12"/>
  <c r="AA45" i="12"/>
  <c r="Z45" i="12"/>
  <c r="Y45" i="12"/>
  <c r="X45" i="12"/>
  <c r="U45" i="12" s="1"/>
  <c r="W45" i="12"/>
  <c r="V45" i="12"/>
  <c r="T45" i="12"/>
  <c r="S45" i="12"/>
  <c r="R45" i="12"/>
  <c r="Q45" i="12" s="1"/>
  <c r="P45" i="12"/>
  <c r="O45" i="12"/>
  <c r="N45" i="12"/>
  <c r="L45" i="12"/>
  <c r="K45" i="12"/>
  <c r="J45" i="12"/>
  <c r="I45" i="12" s="1"/>
  <c r="T44" i="12"/>
  <c r="S44" i="12"/>
  <c r="AG43" i="12"/>
  <c r="AC43" i="12"/>
  <c r="Y43" i="12"/>
  <c r="U43" i="12"/>
  <c r="Q43" i="12"/>
  <c r="M43" i="12"/>
  <c r="I43" i="12"/>
  <c r="E43" i="12" s="1"/>
  <c r="H43" i="12"/>
  <c r="L12" i="12" s="1"/>
  <c r="G43" i="12"/>
  <c r="K12" i="12" s="1"/>
  <c r="F43" i="12"/>
  <c r="J12" i="12" s="1"/>
  <c r="AG42" i="12"/>
  <c r="AC42" i="12"/>
  <c r="Y42" i="12"/>
  <c r="U42" i="12"/>
  <c r="Q42" i="12"/>
  <c r="M42" i="12"/>
  <c r="I42" i="12"/>
  <c r="E42" i="12" s="1"/>
  <c r="I11" i="12" s="1"/>
  <c r="H42" i="12"/>
  <c r="G42" i="12"/>
  <c r="F42" i="12"/>
  <c r="AG41" i="12"/>
  <c r="AC41" i="12"/>
  <c r="Y41" i="12"/>
  <c r="U41" i="12"/>
  <c r="Q41" i="12"/>
  <c r="M41" i="12"/>
  <c r="I41" i="12"/>
  <c r="H41" i="12"/>
  <c r="L10" i="12" s="1"/>
  <c r="G41" i="12"/>
  <c r="K10" i="12" s="1"/>
  <c r="AG40" i="12"/>
  <c r="AC40" i="12"/>
  <c r="Y40" i="12"/>
  <c r="U40" i="12"/>
  <c r="Q40" i="12"/>
  <c r="M40" i="12"/>
  <c r="I40" i="12"/>
  <c r="AG39" i="12"/>
  <c r="AC39" i="12"/>
  <c r="Y39" i="12"/>
  <c r="U39" i="12"/>
  <c r="Q39" i="12"/>
  <c r="M39" i="12"/>
  <c r="I39" i="12"/>
  <c r="H39" i="12"/>
  <c r="G39" i="12"/>
  <c r="F39" i="12"/>
  <c r="AG38" i="12"/>
  <c r="AC38" i="12"/>
  <c r="Y38" i="12"/>
  <c r="U38" i="12"/>
  <c r="E38" i="12" s="1"/>
  <c r="I7" i="12" s="1"/>
  <c r="Q38" i="12"/>
  <c r="M38" i="12"/>
  <c r="I38" i="12"/>
  <c r="H38" i="12"/>
  <c r="G38" i="12"/>
  <c r="K7" i="12" s="1"/>
  <c r="F38" i="12"/>
  <c r="J7" i="12" s="1"/>
  <c r="AJ37" i="12"/>
  <c r="AJ44" i="12" s="1"/>
  <c r="AI37" i="12"/>
  <c r="AI44" i="12" s="1"/>
  <c r="AH37" i="12"/>
  <c r="AH44" i="12" s="1"/>
  <c r="AF37" i="12"/>
  <c r="AF44" i="12" s="1"/>
  <c r="AE37" i="12"/>
  <c r="AE44" i="12" s="1"/>
  <c r="AD37" i="12"/>
  <c r="AD44" i="12" s="1"/>
  <c r="AB37" i="12"/>
  <c r="AB44" i="12" s="1"/>
  <c r="AA37" i="12"/>
  <c r="AA44" i="12" s="1"/>
  <c r="Z37" i="12"/>
  <c r="Z44" i="12" s="1"/>
  <c r="X37" i="12"/>
  <c r="X44" i="12" s="1"/>
  <c r="W37" i="12"/>
  <c r="W44" i="12" s="1"/>
  <c r="V37" i="12"/>
  <c r="V44" i="12" s="1"/>
  <c r="U37" i="12"/>
  <c r="U44" i="12" s="1"/>
  <c r="T37" i="12"/>
  <c r="S37" i="12"/>
  <c r="R37" i="12"/>
  <c r="R44" i="12" s="1"/>
  <c r="P37" i="12"/>
  <c r="P44" i="12" s="1"/>
  <c r="O37" i="12"/>
  <c r="O44" i="12" s="1"/>
  <c r="N37" i="12"/>
  <c r="N44" i="12" s="1"/>
  <c r="L37" i="12"/>
  <c r="L44" i="12" s="1"/>
  <c r="K37" i="12"/>
  <c r="K44" i="12" s="1"/>
  <c r="J37" i="12"/>
  <c r="J44" i="12" s="1"/>
  <c r="H30" i="12"/>
  <c r="G30" i="12"/>
  <c r="F30" i="12"/>
  <c r="E30" i="12"/>
  <c r="H29" i="12"/>
  <c r="G29" i="12"/>
  <c r="F29" i="12"/>
  <c r="E29" i="12"/>
  <c r="H28" i="12"/>
  <c r="G28" i="12"/>
  <c r="F28" i="12"/>
  <c r="E28" i="12"/>
  <c r="X16" i="12"/>
  <c r="W16" i="12"/>
  <c r="V16" i="12"/>
  <c r="P16" i="12"/>
  <c r="O16" i="12"/>
  <c r="N16" i="12"/>
  <c r="M16" i="12"/>
  <c r="K16" i="12"/>
  <c r="J16" i="12"/>
  <c r="AB15" i="12"/>
  <c r="AA15" i="12"/>
  <c r="Z15" i="12"/>
  <c r="T15" i="12"/>
  <c r="P15" i="12"/>
  <c r="O15" i="12"/>
  <c r="AB12" i="12"/>
  <c r="AA12" i="12"/>
  <c r="Z12" i="12"/>
  <c r="Y12" i="12"/>
  <c r="P12" i="12"/>
  <c r="O12" i="12"/>
  <c r="X11" i="12"/>
  <c r="W11" i="12"/>
  <c r="V11" i="12"/>
  <c r="L11" i="12"/>
  <c r="K11" i="12"/>
  <c r="J11" i="12"/>
  <c r="S10" i="12"/>
  <c r="R10" i="12"/>
  <c r="Z8" i="12"/>
  <c r="V8" i="12"/>
  <c r="T8" i="12"/>
  <c r="S8" i="12"/>
  <c r="R8" i="12"/>
  <c r="P8" i="12"/>
  <c r="O8" i="12"/>
  <c r="N8" i="12"/>
  <c r="L8" i="12"/>
  <c r="K8" i="12"/>
  <c r="J8" i="12"/>
  <c r="AB7" i="12"/>
  <c r="AA7" i="12"/>
  <c r="X7" i="12"/>
  <c r="W7" i="12"/>
  <c r="V7" i="12"/>
  <c r="O7" i="12"/>
  <c r="N7" i="12"/>
  <c r="L7" i="12"/>
  <c r="H12" i="12" l="1"/>
  <c r="H7" i="12"/>
  <c r="H21" i="12" s="1"/>
  <c r="F89" i="12"/>
  <c r="Z6" i="12" s="1"/>
  <c r="H97" i="12"/>
  <c r="AB14" i="12" s="1"/>
  <c r="F53" i="12"/>
  <c r="L57" i="12"/>
  <c r="G89" i="12"/>
  <c r="AA6" i="12" s="1"/>
  <c r="J96" i="12"/>
  <c r="F8" i="12"/>
  <c r="F22" i="12" s="1"/>
  <c r="AG71" i="12"/>
  <c r="H89" i="12"/>
  <c r="AB6" i="12" s="1"/>
  <c r="K96" i="12"/>
  <c r="F97" i="12"/>
  <c r="Z14" i="12" s="1"/>
  <c r="E39" i="12"/>
  <c r="I8" i="12" s="1"/>
  <c r="G53" i="12"/>
  <c r="O9" i="12" s="1"/>
  <c r="U63" i="12"/>
  <c r="U70" i="12" s="1"/>
  <c r="E82" i="12"/>
  <c r="U12" i="12" s="1"/>
  <c r="I89" i="12"/>
  <c r="I96" i="12" s="1"/>
  <c r="L96" i="12"/>
  <c r="H96" i="12" s="1"/>
  <c r="AB13" i="12" s="1"/>
  <c r="G12" i="12"/>
  <c r="F58" i="12"/>
  <c r="N14" i="12" s="1"/>
  <c r="H67" i="12"/>
  <c r="Q71" i="12"/>
  <c r="E90" i="12"/>
  <c r="Y7" i="12" s="1"/>
  <c r="F37" i="12"/>
  <c r="J6" i="12" s="1"/>
  <c r="H37" i="12"/>
  <c r="L6" i="12" s="1"/>
  <c r="F7" i="12"/>
  <c r="F21" i="12" s="1"/>
  <c r="F45" i="12"/>
  <c r="J14" i="12" s="1"/>
  <c r="E47" i="12"/>
  <c r="I16" i="12" s="1"/>
  <c r="F63" i="12"/>
  <c r="H71" i="12"/>
  <c r="T14" i="12" s="1"/>
  <c r="K83" i="12"/>
  <c r="F96" i="12"/>
  <c r="Z13" i="12" s="1"/>
  <c r="U96" i="12"/>
  <c r="K57" i="12"/>
  <c r="AC71" i="12"/>
  <c r="G7" i="12"/>
  <c r="G21" i="12" s="1"/>
  <c r="G63" i="12"/>
  <c r="E65" i="12"/>
  <c r="Q8" i="12" s="1"/>
  <c r="F79" i="12"/>
  <c r="E79" i="12" s="1"/>
  <c r="U9" i="12" s="1"/>
  <c r="L83" i="12"/>
  <c r="G8" i="12"/>
  <c r="G22" i="12" s="1"/>
  <c r="G97" i="12"/>
  <c r="AA14" i="12" s="1"/>
  <c r="F71" i="12"/>
  <c r="R14" i="12" s="1"/>
  <c r="H8" i="12"/>
  <c r="H22" i="12" s="1"/>
  <c r="G37" i="12"/>
  <c r="K6" i="12" s="1"/>
  <c r="M71" i="12"/>
  <c r="H63" i="12"/>
  <c r="G45" i="12"/>
  <c r="K14" i="12" s="1"/>
  <c r="H53" i="12"/>
  <c r="P9" i="12" s="1"/>
  <c r="E56" i="12"/>
  <c r="M12" i="12" s="1"/>
  <c r="I63" i="12"/>
  <c r="I70" i="12" s="1"/>
  <c r="G79" i="12"/>
  <c r="W9" i="12" s="1"/>
  <c r="G11" i="12"/>
  <c r="G25" i="12" s="1"/>
  <c r="G58" i="12"/>
  <c r="O14" i="12" s="1"/>
  <c r="H58" i="12"/>
  <c r="P14" i="12" s="1"/>
  <c r="E51" i="12"/>
  <c r="M7" i="12" s="1"/>
  <c r="AC50" i="12"/>
  <c r="AC57" i="12" s="1"/>
  <c r="E59" i="12"/>
  <c r="M15" i="12" s="1"/>
  <c r="Q76" i="12"/>
  <c r="H79" i="12"/>
  <c r="X9" i="12" s="1"/>
  <c r="I84" i="12"/>
  <c r="E84" i="12" s="1"/>
  <c r="U14" i="12" s="1"/>
  <c r="U89" i="12"/>
  <c r="E98" i="12"/>
  <c r="Y15" i="12" s="1"/>
  <c r="F84" i="12"/>
  <c r="V14" i="12" s="1"/>
  <c r="E97" i="12"/>
  <c r="Y14" i="12" s="1"/>
  <c r="E77" i="12"/>
  <c r="U7" i="12" s="1"/>
  <c r="E7" i="12" s="1"/>
  <c r="E21" i="12" s="1"/>
  <c r="H45" i="12"/>
  <c r="L14" i="12" s="1"/>
  <c r="Q83" i="12"/>
  <c r="M45" i="12"/>
  <c r="E45" i="12" s="1"/>
  <c r="I14" i="12" s="1"/>
  <c r="Q57" i="12"/>
  <c r="U58" i="12"/>
  <c r="G84" i="12"/>
  <c r="W14" i="12" s="1"/>
  <c r="E13" i="13"/>
  <c r="E58" i="12"/>
  <c r="M14" i="12" s="1"/>
  <c r="Z10" i="12"/>
  <c r="E93" i="12"/>
  <c r="Y10" i="12" s="1"/>
  <c r="I12" i="12"/>
  <c r="AC44" i="12"/>
  <c r="E11" i="12"/>
  <c r="E25" i="12" s="1"/>
  <c r="AG44" i="12"/>
  <c r="U83" i="12"/>
  <c r="Y83" i="12"/>
  <c r="Q96" i="12"/>
  <c r="U57" i="12"/>
  <c r="Y57" i="12"/>
  <c r="H26" i="12"/>
  <c r="G10" i="12"/>
  <c r="G24" i="12" s="1"/>
  <c r="E8" i="12"/>
  <c r="E22" i="12" s="1"/>
  <c r="V9" i="12"/>
  <c r="G26" i="12"/>
  <c r="N9" i="12"/>
  <c r="F92" i="12"/>
  <c r="F41" i="12"/>
  <c r="M83" i="12"/>
  <c r="G92" i="12"/>
  <c r="AA9" i="12" s="1"/>
  <c r="F44" i="12"/>
  <c r="J13" i="12" s="1"/>
  <c r="N57" i="12"/>
  <c r="N83" i="12"/>
  <c r="H92" i="12"/>
  <c r="AB9" i="12" s="1"/>
  <c r="I37" i="12"/>
  <c r="Y37" i="12"/>
  <c r="Y44" i="12" s="1"/>
  <c r="G44" i="12"/>
  <c r="K13" i="12" s="1"/>
  <c r="G71" i="12"/>
  <c r="S14" i="12" s="1"/>
  <c r="H44" i="12"/>
  <c r="L13" i="12" s="1"/>
  <c r="F40" i="12"/>
  <c r="F66" i="12"/>
  <c r="E69" i="12"/>
  <c r="N12" i="12"/>
  <c r="M37" i="12"/>
  <c r="M44" i="12" s="1"/>
  <c r="AC37" i="12"/>
  <c r="G40" i="12"/>
  <c r="K9" i="12" s="1"/>
  <c r="U50" i="12"/>
  <c r="M63" i="12"/>
  <c r="AC63" i="12"/>
  <c r="AC70" i="12" s="1"/>
  <c r="G66" i="12"/>
  <c r="S9" i="12" s="1"/>
  <c r="U76" i="12"/>
  <c r="E76" i="12" s="1"/>
  <c r="V12" i="12"/>
  <c r="H40" i="12"/>
  <c r="L9" i="12" s="1"/>
  <c r="F50" i="12"/>
  <c r="N6" i="12" s="1"/>
  <c r="H66" i="12"/>
  <c r="T9" i="12" s="1"/>
  <c r="F76" i="12"/>
  <c r="V6" i="12" s="1"/>
  <c r="R96" i="12"/>
  <c r="G50" i="12"/>
  <c r="O6" i="12" s="1"/>
  <c r="F54" i="12"/>
  <c r="G76" i="12"/>
  <c r="W6" i="12" s="1"/>
  <c r="F80" i="12"/>
  <c r="H50" i="12"/>
  <c r="P6" i="12" s="1"/>
  <c r="H76" i="12"/>
  <c r="X6" i="12" s="1"/>
  <c r="Q37" i="12"/>
  <c r="Q44" i="12" s="1"/>
  <c r="AG37" i="12"/>
  <c r="I50" i="12"/>
  <c r="Y50" i="12"/>
  <c r="Q63" i="12"/>
  <c r="Q70" i="12" s="1"/>
  <c r="AG63" i="12"/>
  <c r="AG70" i="12" s="1"/>
  <c r="Y76" i="12"/>
  <c r="I57" i="12"/>
  <c r="I83" i="12"/>
  <c r="E71" i="12" l="1"/>
  <c r="Q14" i="12" s="1"/>
  <c r="F70" i="12"/>
  <c r="R13" i="12" s="1"/>
  <c r="R6" i="12"/>
  <c r="G96" i="12"/>
  <c r="AA13" i="12" s="1"/>
  <c r="E53" i="12"/>
  <c r="M9" i="12" s="1"/>
  <c r="H83" i="12"/>
  <c r="X13" i="12" s="1"/>
  <c r="E89" i="12"/>
  <c r="H70" i="12"/>
  <c r="T13" i="12" s="1"/>
  <c r="T6" i="12"/>
  <c r="H6" i="12" s="1"/>
  <c r="F57" i="12"/>
  <c r="N13" i="12" s="1"/>
  <c r="E50" i="12"/>
  <c r="M6" i="12" s="1"/>
  <c r="E67" i="12"/>
  <c r="Q10" i="12" s="1"/>
  <c r="T10" i="12"/>
  <c r="H10" i="12" s="1"/>
  <c r="H24" i="12" s="1"/>
  <c r="F6" i="12"/>
  <c r="F20" i="12" s="1"/>
  <c r="G9" i="12"/>
  <c r="G23" i="12" s="1"/>
  <c r="G70" i="12"/>
  <c r="S13" i="12" s="1"/>
  <c r="S6" i="12"/>
  <c r="G6" i="12" s="1"/>
  <c r="H9" i="12"/>
  <c r="H23" i="12" s="1"/>
  <c r="F12" i="12"/>
  <c r="F26" i="12" s="1"/>
  <c r="F27" i="12" s="1"/>
  <c r="U6" i="12"/>
  <c r="E83" i="12"/>
  <c r="U13" i="12" s="1"/>
  <c r="E54" i="12"/>
  <c r="M10" i="12" s="1"/>
  <c r="N10" i="12"/>
  <c r="G83" i="12"/>
  <c r="W13" i="12" s="1"/>
  <c r="E80" i="12"/>
  <c r="U10" i="12" s="1"/>
  <c r="V10" i="12"/>
  <c r="J10" i="12"/>
  <c r="F10" i="12" s="1"/>
  <c r="F24" i="12" s="1"/>
  <c r="E41" i="12"/>
  <c r="I10" i="12" s="1"/>
  <c r="E10" i="12" s="1"/>
  <c r="E24" i="12" s="1"/>
  <c r="J9" i="12"/>
  <c r="E40" i="12"/>
  <c r="I9" i="12" s="1"/>
  <c r="Z9" i="12"/>
  <c r="E92" i="12"/>
  <c r="Y9" i="12" s="1"/>
  <c r="I44" i="12"/>
  <c r="E37" i="12"/>
  <c r="R9" i="12"/>
  <c r="E66" i="12"/>
  <c r="Q9" i="12" s="1"/>
  <c r="F83" i="12"/>
  <c r="V13" i="12" s="1"/>
  <c r="E63" i="12"/>
  <c r="Q6" i="12" s="1"/>
  <c r="Q12" i="12"/>
  <c r="E12" i="12" s="1"/>
  <c r="E70" i="12"/>
  <c r="Q13" i="12" s="1"/>
  <c r="G57" i="12"/>
  <c r="O13" i="12" s="1"/>
  <c r="H57" i="12"/>
  <c r="P13" i="12" s="1"/>
  <c r="M70" i="12"/>
  <c r="G13" i="12" l="1"/>
  <c r="G20" i="12"/>
  <c r="G27" i="12" s="1"/>
  <c r="H13" i="12"/>
  <c r="H20" i="12"/>
  <c r="H27" i="12" s="1"/>
  <c r="Y6" i="12"/>
  <c r="E96" i="12"/>
  <c r="Y13" i="12" s="1"/>
  <c r="F13" i="12"/>
  <c r="F9" i="12"/>
  <c r="F23" i="12" s="1"/>
  <c r="E57" i="12"/>
  <c r="M13" i="12" s="1"/>
  <c r="E26" i="12"/>
  <c r="I6" i="12"/>
  <c r="E6" i="12" s="1"/>
  <c r="E20" i="12" s="1"/>
  <c r="E44" i="12"/>
  <c r="I13" i="12" s="1"/>
  <c r="E9" i="12"/>
  <c r="E23" i="12" s="1"/>
  <c r="E13" i="12" l="1"/>
  <c r="E27" i="12"/>
  <c r="F29" i="11" l="1"/>
  <c r="G29" i="11"/>
  <c r="H29" i="11"/>
  <c r="F30" i="11"/>
  <c r="G30" i="11"/>
  <c r="H30" i="11"/>
  <c r="G28" i="11"/>
  <c r="H28" i="11"/>
  <c r="F28" i="11"/>
  <c r="E29" i="11"/>
  <c r="E30" i="11"/>
  <c r="E28" i="11"/>
  <c r="F46" i="11" l="1"/>
  <c r="H47" i="11"/>
  <c r="G47" i="11"/>
  <c r="F47" i="11"/>
  <c r="J16" i="11" s="1"/>
  <c r="H46" i="11"/>
  <c r="L15" i="11" s="1"/>
  <c r="G46" i="11"/>
  <c r="K15" i="11" s="1"/>
  <c r="H43" i="11"/>
  <c r="L12" i="11" s="1"/>
  <c r="G43" i="11"/>
  <c r="K12" i="11" s="1"/>
  <c r="F43" i="11"/>
  <c r="J12" i="11" s="1"/>
  <c r="H42" i="11"/>
  <c r="L11" i="11" s="1"/>
  <c r="G42" i="11"/>
  <c r="K11" i="11" s="1"/>
  <c r="F42" i="11"/>
  <c r="J11" i="11" s="1"/>
  <c r="H39" i="11"/>
  <c r="L8" i="11" s="1"/>
  <c r="G39" i="11"/>
  <c r="K8" i="11" s="1"/>
  <c r="F39" i="11"/>
  <c r="J8" i="11" s="1"/>
  <c r="H38" i="11"/>
  <c r="L7" i="11" s="1"/>
  <c r="G38" i="11"/>
  <c r="K7" i="11" s="1"/>
  <c r="F38" i="11"/>
  <c r="J7" i="11" s="1"/>
  <c r="Y89" i="11"/>
  <c r="AC89" i="11"/>
  <c r="U90" i="11"/>
  <c r="Y90" i="11"/>
  <c r="AC90" i="11"/>
  <c r="AG90" i="11"/>
  <c r="U91" i="11"/>
  <c r="Y91" i="11"/>
  <c r="AC91" i="11"/>
  <c r="AG91" i="11"/>
  <c r="U92" i="11"/>
  <c r="Y92" i="11"/>
  <c r="AC92" i="11"/>
  <c r="AG92" i="11"/>
  <c r="U93" i="11"/>
  <c r="Y93" i="11"/>
  <c r="AC93" i="11"/>
  <c r="AG93" i="11"/>
  <c r="U94" i="11"/>
  <c r="Y94" i="11"/>
  <c r="AC94" i="11"/>
  <c r="AG94" i="11"/>
  <c r="U95" i="11"/>
  <c r="Y95" i="11"/>
  <c r="AC95" i="11"/>
  <c r="AG95" i="11"/>
  <c r="U97" i="11"/>
  <c r="Y97" i="11"/>
  <c r="AC97" i="11"/>
  <c r="AG97" i="11"/>
  <c r="U98" i="11"/>
  <c r="Y98" i="11"/>
  <c r="AC98" i="11"/>
  <c r="AG98" i="11"/>
  <c r="U99" i="11"/>
  <c r="Y99" i="11"/>
  <c r="AC99" i="11"/>
  <c r="AG99" i="11"/>
  <c r="AG47" i="11"/>
  <c r="AC47" i="11"/>
  <c r="Y47" i="11"/>
  <c r="U47" i="11"/>
  <c r="Q47" i="11"/>
  <c r="M47" i="11"/>
  <c r="I47" i="11"/>
  <c r="E47" i="11" s="1"/>
  <c r="I16" i="11" s="1"/>
  <c r="AG46" i="11"/>
  <c r="AC46" i="11"/>
  <c r="Y46" i="11"/>
  <c r="U46" i="11"/>
  <c r="Q46" i="11"/>
  <c r="M46" i="11"/>
  <c r="I46" i="11"/>
  <c r="E46" i="11" s="1"/>
  <c r="I15" i="11" s="1"/>
  <c r="AJ45" i="11"/>
  <c r="AI45" i="11"/>
  <c r="AH45" i="11"/>
  <c r="AF45" i="11"/>
  <c r="AE45" i="11"/>
  <c r="AD45" i="11"/>
  <c r="AC45" i="11" s="1"/>
  <c r="AB45" i="11"/>
  <c r="AA45" i="11"/>
  <c r="Z45" i="11"/>
  <c r="Y45" i="11"/>
  <c r="X45" i="11"/>
  <c r="W45" i="11"/>
  <c r="V45" i="11"/>
  <c r="T45" i="11"/>
  <c r="S45" i="11"/>
  <c r="R45" i="11"/>
  <c r="P45" i="11"/>
  <c r="O45" i="11"/>
  <c r="N45" i="11"/>
  <c r="M45" i="11" s="1"/>
  <c r="L45" i="11"/>
  <c r="K45" i="11"/>
  <c r="J45" i="11"/>
  <c r="I45" i="11" s="1"/>
  <c r="AG43" i="11"/>
  <c r="AC43" i="11"/>
  <c r="Y43" i="11"/>
  <c r="U43" i="11"/>
  <c r="Q43" i="11"/>
  <c r="M43" i="11"/>
  <c r="I43" i="11"/>
  <c r="AG42" i="11"/>
  <c r="AC42" i="11"/>
  <c r="Y42" i="11"/>
  <c r="U42" i="11"/>
  <c r="Q42" i="11"/>
  <c r="M42" i="11"/>
  <c r="I42" i="11"/>
  <c r="AG41" i="11"/>
  <c r="AC41" i="11"/>
  <c r="Y41" i="11"/>
  <c r="U41" i="11"/>
  <c r="Q41" i="11"/>
  <c r="M41" i="11"/>
  <c r="I41" i="11"/>
  <c r="AG40" i="11"/>
  <c r="AC40" i="11"/>
  <c r="Y40" i="11"/>
  <c r="U40" i="11"/>
  <c r="Q40" i="11"/>
  <c r="M40" i="11"/>
  <c r="I40" i="11"/>
  <c r="AG39" i="11"/>
  <c r="AC39" i="11"/>
  <c r="Y39" i="11"/>
  <c r="U39" i="11"/>
  <c r="Q39" i="11"/>
  <c r="M39" i="11"/>
  <c r="I39" i="11"/>
  <c r="E39" i="11" s="1"/>
  <c r="AG38" i="11"/>
  <c r="AC38" i="11"/>
  <c r="Y38" i="11"/>
  <c r="U38" i="11"/>
  <c r="Q38" i="11"/>
  <c r="M38" i="11"/>
  <c r="I38" i="11"/>
  <c r="AJ37" i="11"/>
  <c r="AJ44" i="11" s="1"/>
  <c r="AI37" i="11"/>
  <c r="AI44" i="11" s="1"/>
  <c r="AH37" i="11"/>
  <c r="AF37" i="11"/>
  <c r="AF44" i="11" s="1"/>
  <c r="AE37" i="11"/>
  <c r="AE44" i="11" s="1"/>
  <c r="AD37" i="11"/>
  <c r="AD44" i="11" s="1"/>
  <c r="AB37" i="11"/>
  <c r="AB44" i="11" s="1"/>
  <c r="AA37" i="11"/>
  <c r="AA44" i="11" s="1"/>
  <c r="Z37" i="11"/>
  <c r="Y37" i="11" s="1"/>
  <c r="X37" i="11"/>
  <c r="X44" i="11" s="1"/>
  <c r="W37" i="11"/>
  <c r="W44" i="11" s="1"/>
  <c r="V37" i="11"/>
  <c r="V44" i="11" s="1"/>
  <c r="T37" i="11"/>
  <c r="S37" i="11"/>
  <c r="S44" i="11" s="1"/>
  <c r="R37" i="11"/>
  <c r="R44" i="11" s="1"/>
  <c r="P37" i="11"/>
  <c r="O37" i="11"/>
  <c r="O44" i="11" s="1"/>
  <c r="N37" i="11"/>
  <c r="N44" i="11" s="1"/>
  <c r="L37" i="11"/>
  <c r="K37" i="11"/>
  <c r="J37" i="11"/>
  <c r="Q99" i="11"/>
  <c r="M99" i="11"/>
  <c r="I99" i="11"/>
  <c r="H99" i="11"/>
  <c r="AB16" i="11" s="1"/>
  <c r="G99" i="11"/>
  <c r="AA16" i="11" s="1"/>
  <c r="F99" i="11"/>
  <c r="Z16" i="11" s="1"/>
  <c r="Q98" i="11"/>
  <c r="M98" i="11"/>
  <c r="I98" i="11"/>
  <c r="H98" i="11"/>
  <c r="AB15" i="11" s="1"/>
  <c r="G98" i="11"/>
  <c r="AA15" i="11" s="1"/>
  <c r="F98" i="11"/>
  <c r="Z15" i="11" s="1"/>
  <c r="T97" i="11"/>
  <c r="S97" i="11"/>
  <c r="R97" i="11"/>
  <c r="P97" i="11"/>
  <c r="O97" i="11"/>
  <c r="N97" i="11"/>
  <c r="L97" i="11"/>
  <c r="K97" i="11"/>
  <c r="J97" i="11"/>
  <c r="Q95" i="11"/>
  <c r="M95" i="11"/>
  <c r="I95" i="11"/>
  <c r="H95" i="11"/>
  <c r="AB12" i="11" s="1"/>
  <c r="G95" i="11"/>
  <c r="AA12" i="11" s="1"/>
  <c r="F95" i="11"/>
  <c r="Q94" i="11"/>
  <c r="M94" i="11"/>
  <c r="I94" i="11"/>
  <c r="H94" i="11"/>
  <c r="AB11" i="11" s="1"/>
  <c r="G94" i="11"/>
  <c r="AA11" i="11" s="1"/>
  <c r="F94" i="11"/>
  <c r="Q93" i="11"/>
  <c r="M93" i="11"/>
  <c r="Q92" i="11"/>
  <c r="M92" i="11"/>
  <c r="I92" i="11"/>
  <c r="Q91" i="11"/>
  <c r="M91" i="11"/>
  <c r="I91" i="11"/>
  <c r="H91" i="11"/>
  <c r="AB8" i="11" s="1"/>
  <c r="G91" i="11"/>
  <c r="AA8" i="11" s="1"/>
  <c r="F91" i="11"/>
  <c r="Z8" i="11" s="1"/>
  <c r="Q90" i="11"/>
  <c r="M90" i="11"/>
  <c r="I90" i="11"/>
  <c r="H90" i="11"/>
  <c r="AB7" i="11" s="1"/>
  <c r="G90" i="11"/>
  <c r="AA7" i="11" s="1"/>
  <c r="F90" i="11"/>
  <c r="Z7" i="11" s="1"/>
  <c r="T89" i="11"/>
  <c r="T96" i="11" s="1"/>
  <c r="S89" i="11"/>
  <c r="R89" i="11"/>
  <c r="P89" i="11"/>
  <c r="O89" i="11"/>
  <c r="O96" i="11" s="1"/>
  <c r="N89" i="11"/>
  <c r="N96" i="11" s="1"/>
  <c r="L89" i="11"/>
  <c r="K89" i="11"/>
  <c r="K96" i="11" s="1"/>
  <c r="J89" i="11"/>
  <c r="J96" i="11" s="1"/>
  <c r="AG86" i="11"/>
  <c r="AC86" i="11"/>
  <c r="Y86" i="11"/>
  <c r="U86" i="11"/>
  <c r="Q86" i="11"/>
  <c r="M86" i="11"/>
  <c r="I86" i="11"/>
  <c r="H86" i="11"/>
  <c r="X16" i="11" s="1"/>
  <c r="G86" i="11"/>
  <c r="W16" i="11" s="1"/>
  <c r="F86" i="11"/>
  <c r="AG85" i="11"/>
  <c r="AC85" i="11"/>
  <c r="Y85" i="11"/>
  <c r="U85" i="11"/>
  <c r="Q85" i="11"/>
  <c r="M85" i="11"/>
  <c r="I85" i="11"/>
  <c r="H85" i="11"/>
  <c r="G85" i="11"/>
  <c r="W15" i="11" s="1"/>
  <c r="F85" i="11"/>
  <c r="V15" i="11" s="1"/>
  <c r="AJ84" i="11"/>
  <c r="AI84" i="11"/>
  <c r="AH84" i="11"/>
  <c r="AF84" i="11"/>
  <c r="AE84" i="11"/>
  <c r="AD84" i="11"/>
  <c r="AC84" i="11" s="1"/>
  <c r="AB84" i="11"/>
  <c r="AA84" i="11"/>
  <c r="Z84" i="11"/>
  <c r="Y84" i="11" s="1"/>
  <c r="X84" i="11"/>
  <c r="W84" i="11"/>
  <c r="V84" i="11"/>
  <c r="T84" i="11"/>
  <c r="S84" i="11"/>
  <c r="R84" i="11"/>
  <c r="Q84" i="11" s="1"/>
  <c r="P84" i="11"/>
  <c r="O84" i="11"/>
  <c r="N84" i="11"/>
  <c r="L84" i="11"/>
  <c r="K84" i="11"/>
  <c r="J84" i="11"/>
  <c r="I84" i="11" s="1"/>
  <c r="AG82" i="11"/>
  <c r="AC82" i="11"/>
  <c r="Y82" i="11"/>
  <c r="U82" i="11"/>
  <c r="Q82" i="11"/>
  <c r="M82" i="11"/>
  <c r="I82" i="11"/>
  <c r="H82" i="11"/>
  <c r="X12" i="11" s="1"/>
  <c r="G82" i="11"/>
  <c r="W12" i="11" s="1"/>
  <c r="F82" i="11"/>
  <c r="V12" i="11" s="1"/>
  <c r="AG81" i="11"/>
  <c r="AC81" i="11"/>
  <c r="Y81" i="11"/>
  <c r="U81" i="11"/>
  <c r="Q81" i="11"/>
  <c r="M81" i="11"/>
  <c r="I81" i="11"/>
  <c r="H81" i="11"/>
  <c r="X11" i="11" s="1"/>
  <c r="G81" i="11"/>
  <c r="W11" i="11" s="1"/>
  <c r="F81" i="11"/>
  <c r="V11" i="11" s="1"/>
  <c r="AG80" i="11"/>
  <c r="AC80" i="11"/>
  <c r="Y80" i="11"/>
  <c r="U80" i="11"/>
  <c r="Q80" i="11"/>
  <c r="M80" i="11"/>
  <c r="I80" i="11"/>
  <c r="AG79" i="11"/>
  <c r="AC79" i="11"/>
  <c r="Y79" i="11"/>
  <c r="U79" i="11"/>
  <c r="Q79" i="11"/>
  <c r="M79" i="11"/>
  <c r="I79" i="11"/>
  <c r="AG78" i="11"/>
  <c r="AC78" i="11"/>
  <c r="Y78" i="11"/>
  <c r="U78" i="11"/>
  <c r="Q78" i="11"/>
  <c r="M78" i="11"/>
  <c r="I78" i="11"/>
  <c r="H78" i="11"/>
  <c r="X8" i="11" s="1"/>
  <c r="G78" i="11"/>
  <c r="W8" i="11" s="1"/>
  <c r="F78" i="11"/>
  <c r="V8" i="11" s="1"/>
  <c r="AG77" i="11"/>
  <c r="AC77" i="11"/>
  <c r="Y77" i="11"/>
  <c r="U77" i="11"/>
  <c r="Q77" i="11"/>
  <c r="M77" i="11"/>
  <c r="I77" i="11"/>
  <c r="H77" i="11"/>
  <c r="X7" i="11" s="1"/>
  <c r="G77" i="11"/>
  <c r="W7" i="11" s="1"/>
  <c r="F77" i="11"/>
  <c r="V7" i="11" s="1"/>
  <c r="AJ76" i="11"/>
  <c r="AJ83" i="11" s="1"/>
  <c r="AI76" i="11"/>
  <c r="AI83" i="11" s="1"/>
  <c r="AH76" i="11"/>
  <c r="AH83" i="11" s="1"/>
  <c r="AF76" i="11"/>
  <c r="AF83" i="11" s="1"/>
  <c r="AE76" i="11"/>
  <c r="AE83" i="11" s="1"/>
  <c r="AD76" i="11"/>
  <c r="AD83" i="11" s="1"/>
  <c r="AB76" i="11"/>
  <c r="AB83" i="11" s="1"/>
  <c r="AA76" i="11"/>
  <c r="AA83" i="11" s="1"/>
  <c r="Z76" i="11"/>
  <c r="Z83" i="11" s="1"/>
  <c r="X76" i="11"/>
  <c r="W76" i="11"/>
  <c r="W83" i="11" s="1"/>
  <c r="V76" i="11"/>
  <c r="V83" i="11" s="1"/>
  <c r="T76" i="11"/>
  <c r="T83" i="11" s="1"/>
  <c r="S76" i="11"/>
  <c r="S83" i="11" s="1"/>
  <c r="R76" i="11"/>
  <c r="R83" i="11" s="1"/>
  <c r="P76" i="11"/>
  <c r="O76" i="11"/>
  <c r="O83" i="11" s="1"/>
  <c r="N76" i="11"/>
  <c r="N83" i="11" s="1"/>
  <c r="L76" i="11"/>
  <c r="L83" i="11" s="1"/>
  <c r="K76" i="11"/>
  <c r="J76" i="11"/>
  <c r="F80" i="11" s="1"/>
  <c r="AG73" i="11"/>
  <c r="AC73" i="11"/>
  <c r="Y73" i="11"/>
  <c r="U73" i="11"/>
  <c r="Q73" i="11"/>
  <c r="M73" i="11"/>
  <c r="I73" i="11"/>
  <c r="H73" i="11"/>
  <c r="T16" i="11" s="1"/>
  <c r="G73" i="11"/>
  <c r="S16" i="11" s="1"/>
  <c r="F73" i="11"/>
  <c r="R16" i="11" s="1"/>
  <c r="AG72" i="11"/>
  <c r="AC72" i="11"/>
  <c r="Y72" i="11"/>
  <c r="U72" i="11"/>
  <c r="Q72" i="11"/>
  <c r="M72" i="11"/>
  <c r="I72" i="11"/>
  <c r="H72" i="11"/>
  <c r="T15" i="11" s="1"/>
  <c r="G72" i="11"/>
  <c r="S15" i="11" s="1"/>
  <c r="F72" i="11"/>
  <c r="R15" i="11" s="1"/>
  <c r="AJ71" i="11"/>
  <c r="AI71" i="11"/>
  <c r="AH71" i="11"/>
  <c r="AG71" i="11" s="1"/>
  <c r="AF71" i="11"/>
  <c r="AE71" i="11"/>
  <c r="AD71" i="11"/>
  <c r="AC71" i="11" s="1"/>
  <c r="AB71" i="11"/>
  <c r="AA71" i="11"/>
  <c r="Z71" i="11"/>
  <c r="Y71" i="11" s="1"/>
  <c r="X71" i="11"/>
  <c r="W71" i="11"/>
  <c r="V71" i="11"/>
  <c r="T71" i="11"/>
  <c r="S71" i="11"/>
  <c r="R71" i="11"/>
  <c r="P71" i="11"/>
  <c r="O71" i="11"/>
  <c r="N71" i="11"/>
  <c r="M71" i="11" s="1"/>
  <c r="L71" i="11"/>
  <c r="K71" i="11"/>
  <c r="J71" i="11"/>
  <c r="AG69" i="11"/>
  <c r="AC69" i="11"/>
  <c r="Y69" i="11"/>
  <c r="U69" i="11"/>
  <c r="Q69" i="11"/>
  <c r="M69" i="11"/>
  <c r="I69" i="11"/>
  <c r="H69" i="11"/>
  <c r="T12" i="11" s="1"/>
  <c r="G69" i="11"/>
  <c r="S12" i="11" s="1"/>
  <c r="F69" i="11"/>
  <c r="R12" i="11" s="1"/>
  <c r="AG68" i="11"/>
  <c r="AC68" i="11"/>
  <c r="Y68" i="11"/>
  <c r="U68" i="11"/>
  <c r="Q68" i="11"/>
  <c r="M68" i="11"/>
  <c r="I68" i="11"/>
  <c r="H68" i="11"/>
  <c r="T11" i="11" s="1"/>
  <c r="G68" i="11"/>
  <c r="S11" i="11" s="1"/>
  <c r="F68" i="11"/>
  <c r="R11" i="11" s="1"/>
  <c r="AG67" i="11"/>
  <c r="AC67" i="11"/>
  <c r="Y67" i="11"/>
  <c r="U67" i="11"/>
  <c r="Q67" i="11"/>
  <c r="M67" i="11"/>
  <c r="I67" i="11"/>
  <c r="AG66" i="11"/>
  <c r="AC66" i="11"/>
  <c r="Y66" i="11"/>
  <c r="U66" i="11"/>
  <c r="Q66" i="11"/>
  <c r="M66" i="11"/>
  <c r="I66" i="11"/>
  <c r="AG65" i="11"/>
  <c r="AC65" i="11"/>
  <c r="Y65" i="11"/>
  <c r="U65" i="11"/>
  <c r="Q65" i="11"/>
  <c r="M65" i="11"/>
  <c r="I65" i="11"/>
  <c r="H65" i="11"/>
  <c r="T8" i="11" s="1"/>
  <c r="G65" i="11"/>
  <c r="S8" i="11" s="1"/>
  <c r="F65" i="11"/>
  <c r="R8" i="11" s="1"/>
  <c r="AG64" i="11"/>
  <c r="AC64" i="11"/>
  <c r="Y64" i="11"/>
  <c r="U64" i="11"/>
  <c r="Q64" i="11"/>
  <c r="M64" i="11"/>
  <c r="I64" i="11"/>
  <c r="H64" i="11"/>
  <c r="T7" i="11" s="1"/>
  <c r="G64" i="11"/>
  <c r="S7" i="11" s="1"/>
  <c r="F64" i="11"/>
  <c r="R7" i="11" s="1"/>
  <c r="AJ63" i="11"/>
  <c r="AJ70" i="11" s="1"/>
  <c r="AI63" i="11"/>
  <c r="AI70" i="11" s="1"/>
  <c r="AH63" i="11"/>
  <c r="AH70" i="11" s="1"/>
  <c r="AF63" i="11"/>
  <c r="AE63" i="11"/>
  <c r="AE70" i="11" s="1"/>
  <c r="AD63" i="11"/>
  <c r="AD70" i="11" s="1"/>
  <c r="AB63" i="11"/>
  <c r="AB70" i="11" s="1"/>
  <c r="AA63" i="11"/>
  <c r="AA70" i="11" s="1"/>
  <c r="Z63" i="11"/>
  <c r="Z70" i="11" s="1"/>
  <c r="X63" i="11"/>
  <c r="X70" i="11" s="1"/>
  <c r="W63" i="11"/>
  <c r="W70" i="11" s="1"/>
  <c r="V63" i="11"/>
  <c r="V70" i="11" s="1"/>
  <c r="T63" i="11"/>
  <c r="T70" i="11" s="1"/>
  <c r="S63" i="11"/>
  <c r="S70" i="11" s="1"/>
  <c r="R63" i="11"/>
  <c r="R70" i="11" s="1"/>
  <c r="P63" i="11"/>
  <c r="O63" i="11"/>
  <c r="N63" i="11"/>
  <c r="N70" i="11" s="1"/>
  <c r="L63" i="11"/>
  <c r="L70" i="11" s="1"/>
  <c r="K63" i="11"/>
  <c r="K70" i="11" s="1"/>
  <c r="J63" i="11"/>
  <c r="J70" i="11" s="1"/>
  <c r="AG60" i="11"/>
  <c r="AC60" i="11"/>
  <c r="Y60" i="11"/>
  <c r="U60" i="11"/>
  <c r="Q60" i="11"/>
  <c r="M60" i="11"/>
  <c r="I60" i="11"/>
  <c r="E60" i="11" s="1"/>
  <c r="H60" i="11"/>
  <c r="P16" i="11" s="1"/>
  <c r="G60" i="11"/>
  <c r="O16" i="11" s="1"/>
  <c r="F60" i="11"/>
  <c r="N16" i="11" s="1"/>
  <c r="AG59" i="11"/>
  <c r="AC59" i="11"/>
  <c r="Y59" i="11"/>
  <c r="U59" i="11"/>
  <c r="Q59" i="11"/>
  <c r="M59" i="11"/>
  <c r="I59" i="11"/>
  <c r="H59" i="11"/>
  <c r="P15" i="11" s="1"/>
  <c r="G59" i="11"/>
  <c r="O15" i="11" s="1"/>
  <c r="F59" i="11"/>
  <c r="N15" i="11" s="1"/>
  <c r="AJ58" i="11"/>
  <c r="AI58" i="11"/>
  <c r="AH58" i="11"/>
  <c r="AF58" i="11"/>
  <c r="AE58" i="11"/>
  <c r="AD58" i="11"/>
  <c r="AB58" i="11"/>
  <c r="AA58" i="11"/>
  <c r="Z58" i="11"/>
  <c r="Y58" i="11"/>
  <c r="X58" i="11"/>
  <c r="W58" i="11"/>
  <c r="V58" i="11"/>
  <c r="T58" i="11"/>
  <c r="S58" i="11"/>
  <c r="R58" i="11"/>
  <c r="P58" i="11"/>
  <c r="O58" i="11"/>
  <c r="N58" i="11"/>
  <c r="L58" i="11"/>
  <c r="K58" i="11"/>
  <c r="J58" i="11"/>
  <c r="I58" i="11" s="1"/>
  <c r="AG56" i="11"/>
  <c r="AC56" i="11"/>
  <c r="Y56" i="11"/>
  <c r="U56" i="11"/>
  <c r="Q56" i="11"/>
  <c r="M56" i="11"/>
  <c r="I56" i="11"/>
  <c r="H56" i="11"/>
  <c r="P12" i="11" s="1"/>
  <c r="G56" i="11"/>
  <c r="F56" i="11"/>
  <c r="N12" i="11" s="1"/>
  <c r="AG55" i="11"/>
  <c r="AC55" i="11"/>
  <c r="Y55" i="11"/>
  <c r="U55" i="11"/>
  <c r="Q55" i="11"/>
  <c r="M55" i="11"/>
  <c r="I55" i="11"/>
  <c r="H55" i="11"/>
  <c r="P11" i="11" s="1"/>
  <c r="G55" i="11"/>
  <c r="O11" i="11" s="1"/>
  <c r="F55" i="11"/>
  <c r="N11" i="11" s="1"/>
  <c r="AG54" i="11"/>
  <c r="AC54" i="11"/>
  <c r="Y54" i="11"/>
  <c r="U54" i="11"/>
  <c r="Q54" i="11"/>
  <c r="M54" i="11"/>
  <c r="I54" i="11"/>
  <c r="AG53" i="11"/>
  <c r="AC53" i="11"/>
  <c r="Y53" i="11"/>
  <c r="U53" i="11"/>
  <c r="Q53" i="11"/>
  <c r="M53" i="11"/>
  <c r="I53" i="11"/>
  <c r="AG52" i="11"/>
  <c r="AC52" i="11"/>
  <c r="Y52" i="11"/>
  <c r="U52" i="11"/>
  <c r="Q52" i="11"/>
  <c r="M52" i="11"/>
  <c r="I52" i="11"/>
  <c r="H52" i="11"/>
  <c r="P8" i="11" s="1"/>
  <c r="G52" i="11"/>
  <c r="O8" i="11" s="1"/>
  <c r="F52" i="11"/>
  <c r="N8" i="11" s="1"/>
  <c r="AG51" i="11"/>
  <c r="AC51" i="11"/>
  <c r="Y51" i="11"/>
  <c r="U51" i="11"/>
  <c r="Q51" i="11"/>
  <c r="M51" i="11"/>
  <c r="I51" i="11"/>
  <c r="H51" i="11"/>
  <c r="P7" i="11" s="1"/>
  <c r="G51" i="11"/>
  <c r="O7" i="11" s="1"/>
  <c r="F51" i="11"/>
  <c r="N7" i="11" s="1"/>
  <c r="AJ50" i="11"/>
  <c r="AJ57" i="11" s="1"/>
  <c r="AI50" i="11"/>
  <c r="AI57" i="11" s="1"/>
  <c r="AH50" i="11"/>
  <c r="AH57" i="11" s="1"/>
  <c r="AF50" i="11"/>
  <c r="AF57" i="11" s="1"/>
  <c r="AE50" i="11"/>
  <c r="AE57" i="11" s="1"/>
  <c r="AD50" i="11"/>
  <c r="AD57" i="11" s="1"/>
  <c r="AB50" i="11"/>
  <c r="AB57" i="11" s="1"/>
  <c r="AA50" i="11"/>
  <c r="AA57" i="11" s="1"/>
  <c r="Z50" i="11"/>
  <c r="Z57" i="11" s="1"/>
  <c r="X50" i="11"/>
  <c r="W50" i="11"/>
  <c r="W57" i="11" s="1"/>
  <c r="V50" i="11"/>
  <c r="V57" i="11" s="1"/>
  <c r="T50" i="11"/>
  <c r="T57" i="11" s="1"/>
  <c r="S50" i="11"/>
  <c r="S57" i="11" s="1"/>
  <c r="R50" i="11"/>
  <c r="R57" i="11" s="1"/>
  <c r="P50" i="11"/>
  <c r="P57" i="11" s="1"/>
  <c r="O50" i="11"/>
  <c r="O57" i="11" s="1"/>
  <c r="N50" i="11"/>
  <c r="N57" i="11" s="1"/>
  <c r="L50" i="11"/>
  <c r="L57" i="11" s="1"/>
  <c r="K50" i="11"/>
  <c r="J50" i="11"/>
  <c r="L16" i="11"/>
  <c r="K16" i="11"/>
  <c r="J15" i="11"/>
  <c r="V16" i="11"/>
  <c r="X15" i="11"/>
  <c r="Q45" i="11" l="1"/>
  <c r="E45" i="11" s="1"/>
  <c r="I14" i="11" s="1"/>
  <c r="Q58" i="11"/>
  <c r="U71" i="11"/>
  <c r="M58" i="11"/>
  <c r="E58" i="11" s="1"/>
  <c r="M14" i="11" s="1"/>
  <c r="Q71" i="11"/>
  <c r="AG84" i="11"/>
  <c r="I97" i="11"/>
  <c r="AC58" i="11"/>
  <c r="F37" i="11"/>
  <c r="G37" i="11"/>
  <c r="E38" i="11"/>
  <c r="M84" i="11"/>
  <c r="E84" i="11" s="1"/>
  <c r="U14" i="11" s="1"/>
  <c r="L44" i="11"/>
  <c r="H37" i="11"/>
  <c r="E59" i="11"/>
  <c r="M15" i="11" s="1"/>
  <c r="AC63" i="11"/>
  <c r="AC70" i="11" s="1"/>
  <c r="G92" i="11"/>
  <c r="AA9" i="11" s="1"/>
  <c r="AC76" i="11"/>
  <c r="AC83" i="11" s="1"/>
  <c r="U76" i="11"/>
  <c r="U83" i="11" s="1"/>
  <c r="M76" i="11"/>
  <c r="M83" i="11" s="1"/>
  <c r="H80" i="11"/>
  <c r="X10" i="11" s="1"/>
  <c r="M63" i="11"/>
  <c r="M70" i="11" s="1"/>
  <c r="F54" i="11"/>
  <c r="E55" i="11"/>
  <c r="M11" i="11" s="1"/>
  <c r="E56" i="11"/>
  <c r="M12" i="11" s="1"/>
  <c r="F53" i="11"/>
  <c r="I50" i="11"/>
  <c r="I57" i="11" s="1"/>
  <c r="AG37" i="11"/>
  <c r="AG44" i="11" s="1"/>
  <c r="H41" i="11"/>
  <c r="L10" i="11" s="1"/>
  <c r="G41" i="11"/>
  <c r="AH44" i="11"/>
  <c r="F41" i="11"/>
  <c r="J10" i="11" s="1"/>
  <c r="Q37" i="11"/>
  <c r="Q44" i="11" s="1"/>
  <c r="T44" i="11"/>
  <c r="H40" i="11"/>
  <c r="L9" i="11" s="1"/>
  <c r="P44" i="11"/>
  <c r="L6" i="11"/>
  <c r="G40" i="11"/>
  <c r="E43" i="11"/>
  <c r="I12" i="11" s="1"/>
  <c r="E42" i="11"/>
  <c r="I11" i="11" s="1"/>
  <c r="F40" i="11"/>
  <c r="I8" i="11"/>
  <c r="Q97" i="11"/>
  <c r="G97" i="11"/>
  <c r="AA14" i="11" s="1"/>
  <c r="M97" i="11"/>
  <c r="E91" i="11"/>
  <c r="Y8" i="11" s="1"/>
  <c r="G76" i="11"/>
  <c r="W6" i="11" s="1"/>
  <c r="U84" i="11"/>
  <c r="E78" i="11"/>
  <c r="U8" i="11" s="1"/>
  <c r="H79" i="11"/>
  <c r="X9" i="11" s="1"/>
  <c r="F84" i="11"/>
  <c r="V14" i="11" s="1"/>
  <c r="G84" i="11"/>
  <c r="W14" i="11" s="1"/>
  <c r="E81" i="11"/>
  <c r="U11" i="11" s="1"/>
  <c r="E77" i="11"/>
  <c r="U7" i="11" s="1"/>
  <c r="P83" i="11"/>
  <c r="H76" i="11"/>
  <c r="X6" i="11" s="1"/>
  <c r="E82" i="11"/>
  <c r="U12" i="11" s="1"/>
  <c r="E86" i="11"/>
  <c r="U16" i="11" s="1"/>
  <c r="E85" i="11"/>
  <c r="U15" i="11" s="1"/>
  <c r="H84" i="11"/>
  <c r="X14" i="11" s="1"/>
  <c r="G80" i="11"/>
  <c r="W10" i="11" s="1"/>
  <c r="AG63" i="11"/>
  <c r="AG70" i="11" s="1"/>
  <c r="F71" i="11"/>
  <c r="R14" i="11" s="1"/>
  <c r="H71" i="11"/>
  <c r="T14" i="11" s="1"/>
  <c r="G71" i="11"/>
  <c r="S14" i="11" s="1"/>
  <c r="E73" i="11"/>
  <c r="Q16" i="11" s="1"/>
  <c r="G66" i="11"/>
  <c r="S9" i="11" s="1"/>
  <c r="H66" i="11"/>
  <c r="T9" i="11" s="1"/>
  <c r="E64" i="11"/>
  <c r="Q7" i="11" s="1"/>
  <c r="E65" i="11"/>
  <c r="Q8" i="11" s="1"/>
  <c r="E69" i="11"/>
  <c r="Q12" i="11" s="1"/>
  <c r="E68" i="11"/>
  <c r="Q11" i="11" s="1"/>
  <c r="E72" i="11"/>
  <c r="Q15" i="11" s="1"/>
  <c r="I71" i="11"/>
  <c r="E71" i="11" s="1"/>
  <c r="Q14" i="11" s="1"/>
  <c r="AG58" i="11"/>
  <c r="U58" i="11"/>
  <c r="U50" i="11"/>
  <c r="U57" i="11" s="1"/>
  <c r="G58" i="11"/>
  <c r="O14" i="11" s="1"/>
  <c r="H58" i="11"/>
  <c r="P14" i="11" s="1"/>
  <c r="H50" i="11"/>
  <c r="P6" i="11" s="1"/>
  <c r="G50" i="11"/>
  <c r="O6" i="11" s="1"/>
  <c r="E52" i="11"/>
  <c r="M8" i="11" s="1"/>
  <c r="E51" i="11"/>
  <c r="M7" i="11" s="1"/>
  <c r="M16" i="11"/>
  <c r="O12" i="11"/>
  <c r="G12" i="11" s="1"/>
  <c r="G26" i="11" s="1"/>
  <c r="G54" i="11"/>
  <c r="O10" i="11" s="1"/>
  <c r="AG45" i="11"/>
  <c r="Z44" i="11"/>
  <c r="U45" i="11"/>
  <c r="U37" i="11"/>
  <c r="U44" i="11" s="1"/>
  <c r="J6" i="11"/>
  <c r="K6" i="11"/>
  <c r="G45" i="11"/>
  <c r="K14" i="11" s="1"/>
  <c r="F45" i="11"/>
  <c r="J14" i="11" s="1"/>
  <c r="M37" i="11"/>
  <c r="M44" i="11" s="1"/>
  <c r="I7" i="11"/>
  <c r="I37" i="11"/>
  <c r="J44" i="11"/>
  <c r="K44" i="11"/>
  <c r="G11" i="11"/>
  <c r="G25" i="11" s="1"/>
  <c r="H45" i="11"/>
  <c r="L14" i="11" s="1"/>
  <c r="E94" i="11"/>
  <c r="Y11" i="11" s="1"/>
  <c r="Y96" i="11"/>
  <c r="AC96" i="11"/>
  <c r="E98" i="11"/>
  <c r="Y15" i="11" s="1"/>
  <c r="F8" i="11"/>
  <c r="F22" i="11" s="1"/>
  <c r="F97" i="11"/>
  <c r="Z14" i="11" s="1"/>
  <c r="AG89" i="11"/>
  <c r="AG96" i="11" s="1"/>
  <c r="E90" i="11"/>
  <c r="Y7" i="11" s="1"/>
  <c r="G8" i="11"/>
  <c r="G22" i="11" s="1"/>
  <c r="H97" i="11"/>
  <c r="AB14" i="11" s="1"/>
  <c r="U89" i="11"/>
  <c r="U96" i="11" s="1"/>
  <c r="E99" i="11"/>
  <c r="Y16" i="11" s="1"/>
  <c r="G93" i="11"/>
  <c r="AA10" i="11" s="1"/>
  <c r="H93" i="11"/>
  <c r="AB10" i="11" s="1"/>
  <c r="E95" i="11"/>
  <c r="Y12" i="11" s="1"/>
  <c r="H92" i="11"/>
  <c r="AB9" i="11" s="1"/>
  <c r="Z11" i="11"/>
  <c r="F11" i="11" s="1"/>
  <c r="F25" i="11" s="1"/>
  <c r="F92" i="11"/>
  <c r="Z9" i="11" s="1"/>
  <c r="H7" i="11"/>
  <c r="H21" i="11" s="1"/>
  <c r="H8" i="11"/>
  <c r="H22" i="11" s="1"/>
  <c r="H11" i="11"/>
  <c r="H25" i="11" s="1"/>
  <c r="F7" i="11"/>
  <c r="F21" i="11" s="1"/>
  <c r="G7" i="11"/>
  <c r="G21" i="11" s="1"/>
  <c r="H12" i="11"/>
  <c r="H26" i="11" s="1"/>
  <c r="Y44" i="11"/>
  <c r="AC37" i="11"/>
  <c r="AC44" i="11" s="1"/>
  <c r="V10" i="11"/>
  <c r="N10" i="11"/>
  <c r="Y50" i="11"/>
  <c r="Y57" i="11" s="1"/>
  <c r="H54" i="11"/>
  <c r="P10" i="11" s="1"/>
  <c r="Q63" i="11"/>
  <c r="Q70" i="11" s="1"/>
  <c r="O70" i="11"/>
  <c r="I76" i="11"/>
  <c r="Y76" i="11"/>
  <c r="Y83" i="11" s="1"/>
  <c r="Q89" i="11"/>
  <c r="Q96" i="11" s="1"/>
  <c r="L96" i="11"/>
  <c r="X57" i="11"/>
  <c r="P70" i="11"/>
  <c r="AF70" i="11"/>
  <c r="X83" i="11"/>
  <c r="F58" i="11"/>
  <c r="N14" i="11" s="1"/>
  <c r="K9" i="11"/>
  <c r="J57" i="11"/>
  <c r="F79" i="11"/>
  <c r="J83" i="11"/>
  <c r="M50" i="11"/>
  <c r="M57" i="11" s="1"/>
  <c r="AC50" i="11"/>
  <c r="AC57" i="11" s="1"/>
  <c r="G53" i="11"/>
  <c r="O9" i="11" s="1"/>
  <c r="K57" i="11"/>
  <c r="U63" i="11"/>
  <c r="U70" i="11" s="1"/>
  <c r="G79" i="11"/>
  <c r="W9" i="11" s="1"/>
  <c r="K83" i="11"/>
  <c r="P96" i="11"/>
  <c r="H53" i="11"/>
  <c r="P9" i="11" s="1"/>
  <c r="F63" i="11"/>
  <c r="R6" i="11" s="1"/>
  <c r="F89" i="11"/>
  <c r="Z6" i="11" s="1"/>
  <c r="G63" i="11"/>
  <c r="S6" i="11" s="1"/>
  <c r="F67" i="11"/>
  <c r="G89" i="11"/>
  <c r="AA6" i="11" s="1"/>
  <c r="F93" i="11"/>
  <c r="R96" i="11"/>
  <c r="H63" i="11"/>
  <c r="T6" i="11" s="1"/>
  <c r="G67" i="11"/>
  <c r="S10" i="11" s="1"/>
  <c r="H89" i="11"/>
  <c r="AB6" i="11" s="1"/>
  <c r="S96" i="11"/>
  <c r="Q50" i="11"/>
  <c r="Q57" i="11" s="1"/>
  <c r="AG50" i="11"/>
  <c r="AG57" i="11" s="1"/>
  <c r="I63" i="11"/>
  <c r="I70" i="11" s="1"/>
  <c r="Y63" i="11"/>
  <c r="Y70" i="11" s="1"/>
  <c r="H67" i="11"/>
  <c r="T10" i="11" s="1"/>
  <c r="Q76" i="11"/>
  <c r="AG76" i="11"/>
  <c r="AG83" i="11" s="1"/>
  <c r="I89" i="11"/>
  <c r="I96" i="11" s="1"/>
  <c r="Z12" i="11"/>
  <c r="F12" i="11" s="1"/>
  <c r="F26" i="11" s="1"/>
  <c r="F66" i="11"/>
  <c r="M89" i="11"/>
  <c r="F50" i="11"/>
  <c r="F76" i="11"/>
  <c r="E41" i="11" l="1"/>
  <c r="I10" i="11" s="1"/>
  <c r="E97" i="11"/>
  <c r="Y14" i="11" s="1"/>
  <c r="I44" i="11"/>
  <c r="E37" i="11"/>
  <c r="Q83" i="11"/>
  <c r="E76" i="11"/>
  <c r="G83" i="11"/>
  <c r="W13" i="11" s="1"/>
  <c r="E80" i="11"/>
  <c r="U10" i="11" s="1"/>
  <c r="E53" i="11"/>
  <c r="M9" i="11" s="1"/>
  <c r="H57" i="11"/>
  <c r="P13" i="11" s="1"/>
  <c r="E54" i="11"/>
  <c r="M10" i="11" s="1"/>
  <c r="K10" i="11"/>
  <c r="G10" i="11" s="1"/>
  <c r="G24" i="11" s="1"/>
  <c r="E40" i="11"/>
  <c r="I9" i="11" s="1"/>
  <c r="F44" i="11"/>
  <c r="J13" i="11" s="1"/>
  <c r="E11" i="11"/>
  <c r="E25" i="11" s="1"/>
  <c r="H83" i="11"/>
  <c r="X13" i="11" s="1"/>
  <c r="G6" i="11"/>
  <c r="H9" i="11"/>
  <c r="H23" i="11" s="1"/>
  <c r="E8" i="11"/>
  <c r="E22" i="11" s="1"/>
  <c r="F70" i="11"/>
  <c r="R13" i="11" s="1"/>
  <c r="G70" i="11"/>
  <c r="S13" i="11" s="1"/>
  <c r="H10" i="11"/>
  <c r="H24" i="11" s="1"/>
  <c r="G57" i="11"/>
  <c r="O13" i="11" s="1"/>
  <c r="E7" i="11"/>
  <c r="E21" i="11" s="1"/>
  <c r="E12" i="11"/>
  <c r="E26" i="11" s="1"/>
  <c r="G44" i="11"/>
  <c r="K13" i="11" s="1"/>
  <c r="E92" i="11"/>
  <c r="Y9" i="11" s="1"/>
  <c r="F96" i="11"/>
  <c r="Z13" i="11" s="1"/>
  <c r="H6" i="11"/>
  <c r="I83" i="11"/>
  <c r="E66" i="11"/>
  <c r="Q9" i="11" s="1"/>
  <c r="R9" i="11"/>
  <c r="F83" i="11"/>
  <c r="V13" i="11" s="1"/>
  <c r="V6" i="11"/>
  <c r="G9" i="11"/>
  <c r="G23" i="11" s="1"/>
  <c r="H70" i="11"/>
  <c r="T13" i="11" s="1"/>
  <c r="E63" i="11"/>
  <c r="N6" i="11"/>
  <c r="F57" i="11"/>
  <c r="N13" i="11" s="1"/>
  <c r="I93" i="11"/>
  <c r="M96" i="11"/>
  <c r="G96" i="11"/>
  <c r="AA13" i="11" s="1"/>
  <c r="E50" i="11"/>
  <c r="Z10" i="11"/>
  <c r="E93" i="11"/>
  <c r="Y10" i="11" s="1"/>
  <c r="J9" i="11"/>
  <c r="V9" i="11"/>
  <c r="E79" i="11"/>
  <c r="U9" i="11" s="1"/>
  <c r="H96" i="11"/>
  <c r="AB13" i="11" s="1"/>
  <c r="E67" i="11"/>
  <c r="Q10" i="11" s="1"/>
  <c r="R10" i="11"/>
  <c r="E89" i="11"/>
  <c r="N9" i="11"/>
  <c r="H44" i="11"/>
  <c r="L13" i="11" s="1"/>
  <c r="G20" i="11" l="1"/>
  <c r="G27" i="11" s="1"/>
  <c r="H20" i="11"/>
  <c r="H27" i="11" s="1"/>
  <c r="G13" i="11"/>
  <c r="F10" i="11"/>
  <c r="F24" i="11" s="1"/>
  <c r="E10" i="11"/>
  <c r="E24" i="11" s="1"/>
  <c r="H13" i="11"/>
  <c r="Q6" i="11"/>
  <c r="E70" i="11"/>
  <c r="Q13" i="11" s="1"/>
  <c r="E9" i="11"/>
  <c r="E23" i="11" s="1"/>
  <c r="F9" i="11"/>
  <c r="F23" i="11" s="1"/>
  <c r="M6" i="11"/>
  <c r="E57" i="11"/>
  <c r="M13" i="11" s="1"/>
  <c r="I6" i="11"/>
  <c r="E44" i="11"/>
  <c r="I13" i="11" s="1"/>
  <c r="Y6" i="11"/>
  <c r="E96" i="11"/>
  <c r="Y13" i="11" s="1"/>
  <c r="U6" i="11"/>
  <c r="E6" i="11" s="1"/>
  <c r="E20" i="11" s="1"/>
  <c r="E83" i="11"/>
  <c r="U13" i="11" s="1"/>
  <c r="F6" i="11"/>
  <c r="F20" i="11" s="1"/>
  <c r="F27" i="11" l="1"/>
  <c r="F13" i="11"/>
  <c r="F91" i="10"/>
  <c r="F90" i="10"/>
  <c r="E27" i="11" l="1"/>
  <c r="E13" i="11"/>
  <c r="F51" i="10"/>
  <c r="N7" i="10" s="1"/>
  <c r="U92" i="10"/>
  <c r="Y92" i="10"/>
  <c r="Y90" i="10"/>
  <c r="Q93" i="10"/>
  <c r="M99" i="10"/>
  <c r="M98" i="10"/>
  <c r="M93" i="10"/>
  <c r="M92" i="10"/>
  <c r="AC72" i="10"/>
  <c r="AC73" i="10"/>
  <c r="F98" i="10"/>
  <c r="Z15" i="10" s="1"/>
  <c r="G98" i="10"/>
  <c r="AA15" i="10" s="1"/>
  <c r="H98" i="10"/>
  <c r="AB15" i="10" s="1"/>
  <c r="F99" i="10"/>
  <c r="Z16" i="10" s="1"/>
  <c r="G99" i="10"/>
  <c r="AA16" i="10" s="1"/>
  <c r="H99" i="10"/>
  <c r="AB16" i="10" s="1"/>
  <c r="H95" i="10"/>
  <c r="AB12" i="10" s="1"/>
  <c r="G95" i="10"/>
  <c r="AA12" i="10" s="1"/>
  <c r="F95" i="10"/>
  <c r="G94" i="10"/>
  <c r="AA11" i="10" s="1"/>
  <c r="H94" i="10"/>
  <c r="AB11" i="10" s="1"/>
  <c r="F94" i="10"/>
  <c r="Z8" i="10"/>
  <c r="G91" i="10"/>
  <c r="AA8" i="10" s="1"/>
  <c r="H91" i="10"/>
  <c r="AB8" i="10" s="1"/>
  <c r="G90" i="10"/>
  <c r="AA7" i="10" s="1"/>
  <c r="H90" i="10"/>
  <c r="AB7" i="10" s="1"/>
  <c r="Z7" i="10"/>
  <c r="F77" i="10"/>
  <c r="V7" i="10" s="1"/>
  <c r="AG99" i="10"/>
  <c r="AG98" i="10"/>
  <c r="AJ97" i="10"/>
  <c r="AI97" i="10"/>
  <c r="AH97" i="10"/>
  <c r="AG95" i="10"/>
  <c r="AG94" i="10"/>
  <c r="AG93" i="10"/>
  <c r="AG92" i="10"/>
  <c r="AG91" i="10"/>
  <c r="AG90" i="10"/>
  <c r="AJ89" i="10"/>
  <c r="AJ96" i="10" s="1"/>
  <c r="AI89" i="10"/>
  <c r="AI96" i="10" s="1"/>
  <c r="AH89" i="10"/>
  <c r="AC99" i="10"/>
  <c r="AC98" i="10"/>
  <c r="AF97" i="10"/>
  <c r="AE97" i="10"/>
  <c r="AD97" i="10"/>
  <c r="AC95" i="10"/>
  <c r="AC94" i="10"/>
  <c r="AC93" i="10"/>
  <c r="AC92" i="10"/>
  <c r="AC91" i="10"/>
  <c r="AC90" i="10"/>
  <c r="AF89" i="10"/>
  <c r="AF96" i="10" s="1"/>
  <c r="AE89" i="10"/>
  <c r="AD89" i="10"/>
  <c r="AD96" i="10" s="1"/>
  <c r="H47" i="10"/>
  <c r="L16" i="10" s="1"/>
  <c r="F47" i="10"/>
  <c r="G47" i="10"/>
  <c r="G46" i="10"/>
  <c r="K15" i="10" s="1"/>
  <c r="H46" i="10"/>
  <c r="F46" i="10"/>
  <c r="F43" i="10"/>
  <c r="F42" i="10"/>
  <c r="G42" i="10"/>
  <c r="K11" i="10" s="1"/>
  <c r="H42" i="10"/>
  <c r="L11" i="10" s="1"/>
  <c r="G43" i="10"/>
  <c r="K12" i="10" s="1"/>
  <c r="H43" i="10"/>
  <c r="J11" i="10"/>
  <c r="H38" i="10"/>
  <c r="L7" i="10"/>
  <c r="H39" i="10"/>
  <c r="L8" i="10" s="1"/>
  <c r="G38" i="10"/>
  <c r="K7" i="10" s="1"/>
  <c r="G39" i="10"/>
  <c r="K8" i="10" s="1"/>
  <c r="F38" i="10"/>
  <c r="J7" i="10" s="1"/>
  <c r="F39" i="10"/>
  <c r="Y99" i="10"/>
  <c r="U99" i="10"/>
  <c r="Q99" i="10"/>
  <c r="I99" i="10"/>
  <c r="Y98" i="10"/>
  <c r="U98" i="10"/>
  <c r="Q98" i="10"/>
  <c r="I98" i="10"/>
  <c r="AB97" i="10"/>
  <c r="AA97" i="10"/>
  <c r="Z97" i="10"/>
  <c r="X97" i="10"/>
  <c r="W97" i="10"/>
  <c r="V97" i="10"/>
  <c r="T97" i="10"/>
  <c r="S97" i="10"/>
  <c r="R97" i="10"/>
  <c r="P97" i="10"/>
  <c r="O97" i="10"/>
  <c r="N97" i="10"/>
  <c r="L97" i="10"/>
  <c r="K97" i="10"/>
  <c r="J97" i="10"/>
  <c r="Y95" i="10"/>
  <c r="U95" i="10"/>
  <c r="Q95" i="10"/>
  <c r="M95" i="10"/>
  <c r="I95" i="10"/>
  <c r="Y94" i="10"/>
  <c r="U94" i="10"/>
  <c r="Q94" i="10"/>
  <c r="M94" i="10"/>
  <c r="I94" i="10"/>
  <c r="Y93" i="10"/>
  <c r="U93" i="10"/>
  <c r="Q92" i="10"/>
  <c r="I92" i="10"/>
  <c r="Y91" i="10"/>
  <c r="U91" i="10"/>
  <c r="Q91" i="10"/>
  <c r="M91" i="10"/>
  <c r="I91" i="10"/>
  <c r="U90" i="10"/>
  <c r="Q90" i="10"/>
  <c r="M90" i="10"/>
  <c r="I90" i="10"/>
  <c r="AB89" i="10"/>
  <c r="AB96" i="10" s="1"/>
  <c r="AA89" i="10"/>
  <c r="AA96" i="10" s="1"/>
  <c r="Z89" i="10"/>
  <c r="Z96" i="10" s="1"/>
  <c r="X89" i="10"/>
  <c r="X96" i="10" s="1"/>
  <c r="W89" i="10"/>
  <c r="W96" i="10" s="1"/>
  <c r="V89" i="10"/>
  <c r="T89" i="10"/>
  <c r="T96" i="10" s="1"/>
  <c r="S89" i="10"/>
  <c r="S96" i="10" s="1"/>
  <c r="R89" i="10"/>
  <c r="P89" i="10"/>
  <c r="L93" i="10" s="1"/>
  <c r="O89" i="10"/>
  <c r="N89" i="10"/>
  <c r="F92" i="10" s="1"/>
  <c r="L89" i="10"/>
  <c r="H93" i="10" s="1"/>
  <c r="K89" i="10"/>
  <c r="J89" i="10"/>
  <c r="AG86" i="10"/>
  <c r="AC86" i="10"/>
  <c r="Y86" i="10"/>
  <c r="U86" i="10"/>
  <c r="Q86" i="10"/>
  <c r="M86" i="10"/>
  <c r="I86" i="10"/>
  <c r="H86" i="10"/>
  <c r="X16" i="10" s="1"/>
  <c r="G86" i="10"/>
  <c r="W16" i="10" s="1"/>
  <c r="F86" i="10"/>
  <c r="V16" i="10" s="1"/>
  <c r="AG85" i="10"/>
  <c r="AC85" i="10"/>
  <c r="Y85" i="10"/>
  <c r="U85" i="10"/>
  <c r="Q85" i="10"/>
  <c r="M85" i="10"/>
  <c r="I85" i="10"/>
  <c r="H85" i="10"/>
  <c r="X15" i="10" s="1"/>
  <c r="G85" i="10"/>
  <c r="F85" i="10"/>
  <c r="V15" i="10" s="1"/>
  <c r="AJ84" i="10"/>
  <c r="AI84" i="10"/>
  <c r="AH84" i="10"/>
  <c r="AF84" i="10"/>
  <c r="AE84" i="10"/>
  <c r="AD84" i="10"/>
  <c r="AB84" i="10"/>
  <c r="AA84" i="10"/>
  <c r="Z84" i="10"/>
  <c r="Y84" i="10" s="1"/>
  <c r="X84" i="10"/>
  <c r="W84" i="10"/>
  <c r="V84" i="10"/>
  <c r="T84" i="10"/>
  <c r="S84" i="10"/>
  <c r="R84" i="10"/>
  <c r="P84" i="10"/>
  <c r="O84" i="10"/>
  <c r="N84" i="10"/>
  <c r="L84" i="10"/>
  <c r="K84" i="10"/>
  <c r="J84" i="10"/>
  <c r="AG82" i="10"/>
  <c r="AC82" i="10"/>
  <c r="Y82" i="10"/>
  <c r="U82" i="10"/>
  <c r="Q82" i="10"/>
  <c r="M82" i="10"/>
  <c r="I82" i="10"/>
  <c r="H82" i="10"/>
  <c r="G82" i="10"/>
  <c r="W12" i="10" s="1"/>
  <c r="F82" i="10"/>
  <c r="AG81" i="10"/>
  <c r="AC81" i="10"/>
  <c r="Y81" i="10"/>
  <c r="U81" i="10"/>
  <c r="Q81" i="10"/>
  <c r="M81" i="10"/>
  <c r="I81" i="10"/>
  <c r="H81" i="10"/>
  <c r="X11" i="10" s="1"/>
  <c r="G81" i="10"/>
  <c r="W11" i="10" s="1"/>
  <c r="F81" i="10"/>
  <c r="V11" i="10" s="1"/>
  <c r="AG80" i="10"/>
  <c r="AC80" i="10"/>
  <c r="Y80" i="10"/>
  <c r="U80" i="10"/>
  <c r="Q80" i="10"/>
  <c r="M80" i="10"/>
  <c r="I80" i="10"/>
  <c r="AG79" i="10"/>
  <c r="AC79" i="10"/>
  <c r="Y79" i="10"/>
  <c r="U79" i="10"/>
  <c r="Q79" i="10"/>
  <c r="M79" i="10"/>
  <c r="I79" i="10"/>
  <c r="AG78" i="10"/>
  <c r="AC78" i="10"/>
  <c r="Y78" i="10"/>
  <c r="U78" i="10"/>
  <c r="Q78" i="10"/>
  <c r="M78" i="10"/>
  <c r="I78" i="10"/>
  <c r="H78" i="10"/>
  <c r="X8" i="10" s="1"/>
  <c r="G78" i="10"/>
  <c r="W8" i="10" s="1"/>
  <c r="F78" i="10"/>
  <c r="V8" i="10" s="1"/>
  <c r="AG77" i="10"/>
  <c r="AC77" i="10"/>
  <c r="Y77" i="10"/>
  <c r="U77" i="10"/>
  <c r="Q77" i="10"/>
  <c r="M77" i="10"/>
  <c r="I77" i="10"/>
  <c r="H77" i="10"/>
  <c r="X7" i="10" s="1"/>
  <c r="G77" i="10"/>
  <c r="W7" i="10" s="1"/>
  <c r="AJ76" i="10"/>
  <c r="AJ83" i="10" s="1"/>
  <c r="AI76" i="10"/>
  <c r="AI83" i="10" s="1"/>
  <c r="AH76" i="10"/>
  <c r="AH83" i="10" s="1"/>
  <c r="AF76" i="10"/>
  <c r="AF83" i="10" s="1"/>
  <c r="AE76" i="10"/>
  <c r="AE83" i="10" s="1"/>
  <c r="AD76" i="10"/>
  <c r="AD83" i="10" s="1"/>
  <c r="AB76" i="10"/>
  <c r="AB83" i="10" s="1"/>
  <c r="AA76" i="10"/>
  <c r="AA83" i="10" s="1"/>
  <c r="Z76" i="10"/>
  <c r="X76" i="10"/>
  <c r="W76" i="10"/>
  <c r="W83" i="10" s="1"/>
  <c r="V76" i="10"/>
  <c r="T76" i="10"/>
  <c r="T83" i="10" s="1"/>
  <c r="S76" i="10"/>
  <c r="S83" i="10" s="1"/>
  <c r="R76" i="10"/>
  <c r="R83" i="10" s="1"/>
  <c r="P76" i="10"/>
  <c r="P83" i="10" s="1"/>
  <c r="O76" i="10"/>
  <c r="O83" i="10" s="1"/>
  <c r="N76" i="10"/>
  <c r="N83" i="10" s="1"/>
  <c r="L76" i="10"/>
  <c r="K76" i="10"/>
  <c r="K83" i="10" s="1"/>
  <c r="J76" i="10"/>
  <c r="AG73" i="10"/>
  <c r="Y73" i="10"/>
  <c r="U73" i="10"/>
  <c r="Q73" i="10"/>
  <c r="M73" i="10"/>
  <c r="I73" i="10"/>
  <c r="H73" i="10"/>
  <c r="T16" i="10" s="1"/>
  <c r="G73" i="10"/>
  <c r="S16" i="10" s="1"/>
  <c r="F73" i="10"/>
  <c r="R16" i="10" s="1"/>
  <c r="AG72" i="10"/>
  <c r="Y72" i="10"/>
  <c r="U72" i="10"/>
  <c r="Q72" i="10"/>
  <c r="M72" i="10"/>
  <c r="I72" i="10"/>
  <c r="H72" i="10"/>
  <c r="T15" i="10" s="1"/>
  <c r="G72" i="10"/>
  <c r="S15" i="10" s="1"/>
  <c r="F72" i="10"/>
  <c r="R15" i="10" s="1"/>
  <c r="AJ71" i="10"/>
  <c r="AI71" i="10"/>
  <c r="AH71" i="10"/>
  <c r="AF71" i="10"/>
  <c r="AE71" i="10"/>
  <c r="AD71" i="10"/>
  <c r="AB71" i="10"/>
  <c r="AA71" i="10"/>
  <c r="Z71" i="10"/>
  <c r="X71" i="10"/>
  <c r="W71" i="10"/>
  <c r="V71" i="10"/>
  <c r="T71" i="10"/>
  <c r="S71" i="10"/>
  <c r="R71" i="10"/>
  <c r="P71" i="10"/>
  <c r="O71" i="10"/>
  <c r="N71" i="10"/>
  <c r="L71" i="10"/>
  <c r="K71" i="10"/>
  <c r="J71" i="10"/>
  <c r="AG69" i="10"/>
  <c r="AC69" i="10"/>
  <c r="Y69" i="10"/>
  <c r="U69" i="10"/>
  <c r="Q69" i="10"/>
  <c r="M69" i="10"/>
  <c r="I69" i="10"/>
  <c r="H69" i="10"/>
  <c r="T12" i="10" s="1"/>
  <c r="G69" i="10"/>
  <c r="S12" i="10" s="1"/>
  <c r="F69" i="10"/>
  <c r="R12" i="10" s="1"/>
  <c r="AG68" i="10"/>
  <c r="AC68" i="10"/>
  <c r="Y68" i="10"/>
  <c r="U68" i="10"/>
  <c r="Q68" i="10"/>
  <c r="M68" i="10"/>
  <c r="I68" i="10"/>
  <c r="H68" i="10"/>
  <c r="T11" i="10" s="1"/>
  <c r="G68" i="10"/>
  <c r="S11" i="10" s="1"/>
  <c r="F68" i="10"/>
  <c r="R11" i="10" s="1"/>
  <c r="AG67" i="10"/>
  <c r="AC67" i="10"/>
  <c r="Y67" i="10"/>
  <c r="U67" i="10"/>
  <c r="Q67" i="10"/>
  <c r="M67" i="10"/>
  <c r="I67" i="10"/>
  <c r="AG66" i="10"/>
  <c r="AC66" i="10"/>
  <c r="Y66" i="10"/>
  <c r="U66" i="10"/>
  <c r="Q66" i="10"/>
  <c r="M66" i="10"/>
  <c r="I66" i="10"/>
  <c r="AG65" i="10"/>
  <c r="AC65" i="10"/>
  <c r="Y65" i="10"/>
  <c r="U65" i="10"/>
  <c r="Q65" i="10"/>
  <c r="M65" i="10"/>
  <c r="I65" i="10"/>
  <c r="H65" i="10"/>
  <c r="T8" i="10" s="1"/>
  <c r="G65" i="10"/>
  <c r="S8" i="10" s="1"/>
  <c r="F65" i="10"/>
  <c r="R8" i="10" s="1"/>
  <c r="AG64" i="10"/>
  <c r="AC64" i="10"/>
  <c r="Y64" i="10"/>
  <c r="U64" i="10"/>
  <c r="Q64" i="10"/>
  <c r="M64" i="10"/>
  <c r="I64" i="10"/>
  <c r="H64" i="10"/>
  <c r="T7" i="10" s="1"/>
  <c r="G64" i="10"/>
  <c r="S7" i="10" s="1"/>
  <c r="F64" i="10"/>
  <c r="R7" i="10" s="1"/>
  <c r="AJ63" i="10"/>
  <c r="AJ70" i="10" s="1"/>
  <c r="AI63" i="10"/>
  <c r="AI70" i="10" s="1"/>
  <c r="AH63" i="10"/>
  <c r="AF63" i="10"/>
  <c r="AF70" i="10" s="1"/>
  <c r="AE63" i="10"/>
  <c r="AE70" i="10" s="1"/>
  <c r="AD63" i="10"/>
  <c r="AD70" i="10" s="1"/>
  <c r="AB63" i="10"/>
  <c r="AB70" i="10" s="1"/>
  <c r="AA63" i="10"/>
  <c r="AA70" i="10" s="1"/>
  <c r="Z63" i="10"/>
  <c r="Z70" i="10" s="1"/>
  <c r="X63" i="10"/>
  <c r="X70" i="10" s="1"/>
  <c r="W63" i="10"/>
  <c r="W70" i="10" s="1"/>
  <c r="V63" i="10"/>
  <c r="V70" i="10" s="1"/>
  <c r="T63" i="10"/>
  <c r="T70" i="10" s="1"/>
  <c r="S63" i="10"/>
  <c r="S70" i="10" s="1"/>
  <c r="R63" i="10"/>
  <c r="R70" i="10" s="1"/>
  <c r="P63" i="10"/>
  <c r="P70" i="10" s="1"/>
  <c r="O63" i="10"/>
  <c r="O70" i="10" s="1"/>
  <c r="N63" i="10"/>
  <c r="L63" i="10"/>
  <c r="L70" i="10" s="1"/>
  <c r="K63" i="10"/>
  <c r="K70" i="10" s="1"/>
  <c r="J63" i="10"/>
  <c r="AG60" i="10"/>
  <c r="AC60" i="10"/>
  <c r="Y60" i="10"/>
  <c r="U60" i="10"/>
  <c r="Q60" i="10"/>
  <c r="M60" i="10"/>
  <c r="I60" i="10"/>
  <c r="H60" i="10"/>
  <c r="P16" i="10" s="1"/>
  <c r="G60" i="10"/>
  <c r="O16" i="10" s="1"/>
  <c r="F60" i="10"/>
  <c r="N16" i="10" s="1"/>
  <c r="AG59" i="10"/>
  <c r="AC59" i="10"/>
  <c r="Y59" i="10"/>
  <c r="U59" i="10"/>
  <c r="Q59" i="10"/>
  <c r="M59" i="10"/>
  <c r="I59" i="10"/>
  <c r="H59" i="10"/>
  <c r="P15" i="10" s="1"/>
  <c r="G59" i="10"/>
  <c r="O15" i="10" s="1"/>
  <c r="F59" i="10"/>
  <c r="N15" i="10" s="1"/>
  <c r="AJ58" i="10"/>
  <c r="AI58" i="10"/>
  <c r="AH58" i="10"/>
  <c r="AF58" i="10"/>
  <c r="AE58" i="10"/>
  <c r="AD58" i="10"/>
  <c r="AB58" i="10"/>
  <c r="AA58" i="10"/>
  <c r="Z58" i="10"/>
  <c r="X58" i="10"/>
  <c r="W58" i="10"/>
  <c r="V58" i="10"/>
  <c r="T58" i="10"/>
  <c r="S58" i="10"/>
  <c r="R58" i="10"/>
  <c r="P58" i="10"/>
  <c r="O58" i="10"/>
  <c r="N58" i="10"/>
  <c r="L58" i="10"/>
  <c r="K58" i="10"/>
  <c r="J58" i="10"/>
  <c r="AG56" i="10"/>
  <c r="AC56" i="10"/>
  <c r="Y56" i="10"/>
  <c r="U56" i="10"/>
  <c r="Q56" i="10"/>
  <c r="M56" i="10"/>
  <c r="I56" i="10"/>
  <c r="H56" i="10"/>
  <c r="P12" i="10" s="1"/>
  <c r="G56" i="10"/>
  <c r="O12" i="10" s="1"/>
  <c r="F56" i="10"/>
  <c r="AG55" i="10"/>
  <c r="AC55" i="10"/>
  <c r="Y55" i="10"/>
  <c r="U55" i="10"/>
  <c r="Q55" i="10"/>
  <c r="M55" i="10"/>
  <c r="I55" i="10"/>
  <c r="H55" i="10"/>
  <c r="P11" i="10" s="1"/>
  <c r="G55" i="10"/>
  <c r="O11" i="10" s="1"/>
  <c r="F55" i="10"/>
  <c r="N11" i="10" s="1"/>
  <c r="AG54" i="10"/>
  <c r="AC54" i="10"/>
  <c r="Y54" i="10"/>
  <c r="U54" i="10"/>
  <c r="Q54" i="10"/>
  <c r="M54" i="10"/>
  <c r="I54" i="10"/>
  <c r="AG53" i="10"/>
  <c r="AC53" i="10"/>
  <c r="Y53" i="10"/>
  <c r="U53" i="10"/>
  <c r="Q53" i="10"/>
  <c r="M53" i="10"/>
  <c r="I53" i="10"/>
  <c r="AG52" i="10"/>
  <c r="AC52" i="10"/>
  <c r="Y52" i="10"/>
  <c r="U52" i="10"/>
  <c r="Q52" i="10"/>
  <c r="M52" i="10"/>
  <c r="I52" i="10"/>
  <c r="H52" i="10"/>
  <c r="P8" i="10" s="1"/>
  <c r="G52" i="10"/>
  <c r="O8" i="10" s="1"/>
  <c r="F52" i="10"/>
  <c r="N8" i="10" s="1"/>
  <c r="AG51" i="10"/>
  <c r="AC51" i="10"/>
  <c r="Y51" i="10"/>
  <c r="U51" i="10"/>
  <c r="Q51" i="10"/>
  <c r="M51" i="10"/>
  <c r="I51" i="10"/>
  <c r="H51" i="10"/>
  <c r="P7" i="10" s="1"/>
  <c r="G51" i="10"/>
  <c r="O7" i="10" s="1"/>
  <c r="AJ50" i="10"/>
  <c r="AJ57" i="10" s="1"/>
  <c r="AI50" i="10"/>
  <c r="AI57" i="10" s="1"/>
  <c r="AH50" i="10"/>
  <c r="AH57" i="10" s="1"/>
  <c r="AF50" i="10"/>
  <c r="AF57" i="10" s="1"/>
  <c r="AE50" i="10"/>
  <c r="AE57" i="10" s="1"/>
  <c r="AD50" i="10"/>
  <c r="AD57" i="10" s="1"/>
  <c r="AB50" i="10"/>
  <c r="AB57" i="10" s="1"/>
  <c r="AA50" i="10"/>
  <c r="AA57" i="10" s="1"/>
  <c r="Z50" i="10"/>
  <c r="X50" i="10"/>
  <c r="X57" i="10" s="1"/>
  <c r="W50" i="10"/>
  <c r="W57" i="10" s="1"/>
  <c r="V50" i="10"/>
  <c r="T50" i="10"/>
  <c r="T57" i="10" s="1"/>
  <c r="S50" i="10"/>
  <c r="S57" i="10" s="1"/>
  <c r="R50" i="10"/>
  <c r="R57" i="10" s="1"/>
  <c r="P50" i="10"/>
  <c r="O50" i="10"/>
  <c r="O57" i="10" s="1"/>
  <c r="N50" i="10"/>
  <c r="N57" i="10" s="1"/>
  <c r="L50" i="10"/>
  <c r="K50" i="10"/>
  <c r="J50" i="10"/>
  <c r="M47" i="10"/>
  <c r="I47" i="10"/>
  <c r="K16" i="10"/>
  <c r="J16" i="10"/>
  <c r="M46" i="10"/>
  <c r="I46" i="10"/>
  <c r="J15" i="10"/>
  <c r="P45" i="10"/>
  <c r="O45" i="10"/>
  <c r="N45" i="10"/>
  <c r="L45" i="10"/>
  <c r="K45" i="10"/>
  <c r="J45" i="10"/>
  <c r="M43" i="10"/>
  <c r="I43" i="10"/>
  <c r="L12" i="10"/>
  <c r="J12" i="10"/>
  <c r="M42" i="10"/>
  <c r="I42" i="10"/>
  <c r="M41" i="10"/>
  <c r="I41" i="10"/>
  <c r="M40" i="10"/>
  <c r="I40" i="10"/>
  <c r="M39" i="10"/>
  <c r="I39" i="10"/>
  <c r="E39" i="10" s="1"/>
  <c r="J8" i="10"/>
  <c r="M38" i="10"/>
  <c r="I38" i="10"/>
  <c r="P37" i="10"/>
  <c r="H41" i="10" s="1"/>
  <c r="O37" i="10"/>
  <c r="G41" i="10" s="1"/>
  <c r="N37" i="10"/>
  <c r="F41" i="10" s="1"/>
  <c r="L37" i="10"/>
  <c r="L44" i="10" s="1"/>
  <c r="K37" i="10"/>
  <c r="K44" i="10" s="1"/>
  <c r="J37" i="10"/>
  <c r="F40" i="10" s="1"/>
  <c r="W15" i="10"/>
  <c r="L15" i="10"/>
  <c r="J70" i="10" l="1"/>
  <c r="F67" i="10"/>
  <c r="E90" i="10"/>
  <c r="F54" i="10"/>
  <c r="Z11" i="10"/>
  <c r="E94" i="10"/>
  <c r="F66" i="10"/>
  <c r="E91" i="10"/>
  <c r="Y8" i="10" s="1"/>
  <c r="F93" i="10"/>
  <c r="P57" i="10"/>
  <c r="H53" i="10"/>
  <c r="K96" i="10"/>
  <c r="G93" i="10"/>
  <c r="Z12" i="10"/>
  <c r="E95" i="10"/>
  <c r="E98" i="10"/>
  <c r="M84" i="10"/>
  <c r="M58" i="10"/>
  <c r="E46" i="10"/>
  <c r="I15" i="10" s="1"/>
  <c r="U58" i="10"/>
  <c r="H45" i="10"/>
  <c r="I45" i="10"/>
  <c r="AG97" i="10"/>
  <c r="AC97" i="10"/>
  <c r="G97" i="10"/>
  <c r="AA14" i="10" s="1"/>
  <c r="U97" i="10"/>
  <c r="Q97" i="10"/>
  <c r="M97" i="10"/>
  <c r="I97" i="10"/>
  <c r="U84" i="10"/>
  <c r="Y71" i="10"/>
  <c r="AC58" i="10"/>
  <c r="I58" i="10"/>
  <c r="E47" i="10"/>
  <c r="I16" i="10" s="1"/>
  <c r="G45" i="10"/>
  <c r="K14" i="10" s="1"/>
  <c r="E99" i="10"/>
  <c r="Y16" i="10" s="1"/>
  <c r="AC71" i="10"/>
  <c r="U71" i="10"/>
  <c r="F58" i="10"/>
  <c r="N14" i="10" s="1"/>
  <c r="M45" i="10"/>
  <c r="F45" i="10"/>
  <c r="AB10" i="10"/>
  <c r="AC89" i="10"/>
  <c r="AC96" i="10" s="1"/>
  <c r="V96" i="10"/>
  <c r="Z9" i="10"/>
  <c r="Q89" i="10"/>
  <c r="Q96" i="10" s="1"/>
  <c r="M89" i="10"/>
  <c r="I93" i="10" s="1"/>
  <c r="U76" i="10"/>
  <c r="U83" i="10" s="1"/>
  <c r="E43" i="10"/>
  <c r="I12" i="10" s="1"/>
  <c r="E42" i="10"/>
  <c r="K10" i="10"/>
  <c r="E38" i="10"/>
  <c r="L10" i="10"/>
  <c r="F37" i="10"/>
  <c r="J6" i="10" s="1"/>
  <c r="G37" i="10"/>
  <c r="K6" i="10" s="1"/>
  <c r="G40" i="10"/>
  <c r="I37" i="10"/>
  <c r="H40" i="10"/>
  <c r="L9" i="10" s="1"/>
  <c r="H37" i="10"/>
  <c r="H44" i="10" s="1"/>
  <c r="L13" i="10" s="1"/>
  <c r="AH96" i="10"/>
  <c r="AG89" i="10"/>
  <c r="AG96" i="10" s="1"/>
  <c r="AE96" i="10"/>
  <c r="H92" i="10"/>
  <c r="AB9" i="10" s="1"/>
  <c r="F89" i="10"/>
  <c r="F96" i="10" s="1"/>
  <c r="G92" i="10"/>
  <c r="AA9" i="10" s="1"/>
  <c r="H97" i="10"/>
  <c r="AB14" i="10" s="1"/>
  <c r="Y97" i="10"/>
  <c r="Y11" i="10"/>
  <c r="M96" i="10"/>
  <c r="K93" i="10"/>
  <c r="J93" i="10"/>
  <c r="F97" i="10"/>
  <c r="Z14" i="10" s="1"/>
  <c r="Z10" i="10"/>
  <c r="G89" i="10"/>
  <c r="AA10" i="10"/>
  <c r="H89" i="10"/>
  <c r="AB6" i="10" s="1"/>
  <c r="J96" i="10"/>
  <c r="G80" i="10"/>
  <c r="W10" i="10" s="1"/>
  <c r="H80" i="10"/>
  <c r="X10" i="10" s="1"/>
  <c r="AG84" i="10"/>
  <c r="AC84" i="10"/>
  <c r="Y76" i="10"/>
  <c r="V83" i="10"/>
  <c r="E85" i="10"/>
  <c r="U15" i="10" s="1"/>
  <c r="I76" i="10"/>
  <c r="I83" i="10" s="1"/>
  <c r="F80" i="10"/>
  <c r="V10" i="10" s="1"/>
  <c r="AG71" i="10"/>
  <c r="AG63" i="10"/>
  <c r="AG70" i="10" s="1"/>
  <c r="Q63" i="10"/>
  <c r="Q70" i="10" s="1"/>
  <c r="M71" i="10"/>
  <c r="H71" i="10"/>
  <c r="T14" i="10" s="1"/>
  <c r="I71" i="10"/>
  <c r="R10" i="10"/>
  <c r="G54" i="10"/>
  <c r="O10" i="10" s="1"/>
  <c r="H54" i="10"/>
  <c r="P10" i="10" s="1"/>
  <c r="AG50" i="10"/>
  <c r="AG57" i="10" s="1"/>
  <c r="F8" i="10"/>
  <c r="F22" i="10" s="1"/>
  <c r="E60" i="10"/>
  <c r="M16" i="10" s="1"/>
  <c r="E56" i="10"/>
  <c r="M12" i="10" s="1"/>
  <c r="E51" i="10"/>
  <c r="M7" i="10" s="1"/>
  <c r="E59" i="10"/>
  <c r="M15" i="10" s="1"/>
  <c r="G12" i="10"/>
  <c r="G26" i="10" s="1"/>
  <c r="I50" i="10"/>
  <c r="I57" i="10" s="1"/>
  <c r="F50" i="10"/>
  <c r="F57" i="10" s="1"/>
  <c r="N13" i="10" s="1"/>
  <c r="H15" i="10"/>
  <c r="H29" i="10" s="1"/>
  <c r="G8" i="10"/>
  <c r="G22" i="10" s="1"/>
  <c r="G67" i="10"/>
  <c r="S10" i="10" s="1"/>
  <c r="F16" i="10"/>
  <c r="F30" i="10" s="1"/>
  <c r="U50" i="10"/>
  <c r="U57" i="10" s="1"/>
  <c r="F53" i="10"/>
  <c r="N9" i="10" s="1"/>
  <c r="G58" i="10"/>
  <c r="O14" i="10" s="1"/>
  <c r="M63" i="10"/>
  <c r="M70" i="10" s="1"/>
  <c r="E65" i="10"/>
  <c r="Q8" i="10" s="1"/>
  <c r="J83" i="10"/>
  <c r="H58" i="10"/>
  <c r="P14" i="10" s="1"/>
  <c r="G76" i="10"/>
  <c r="W6" i="10" s="1"/>
  <c r="E81" i="10"/>
  <c r="U11" i="10" s="1"/>
  <c r="Q84" i="10"/>
  <c r="E86" i="10"/>
  <c r="U16" i="10" s="1"/>
  <c r="Y15" i="10"/>
  <c r="N44" i="10"/>
  <c r="Y50" i="10"/>
  <c r="Y57" i="10" s="1"/>
  <c r="AH70" i="10"/>
  <c r="AG58" i="10"/>
  <c r="E69" i="10"/>
  <c r="Q12" i="10" s="1"/>
  <c r="E72" i="10"/>
  <c r="Q15" i="10" s="1"/>
  <c r="G50" i="10"/>
  <c r="O6" i="10" s="1"/>
  <c r="J57" i="10"/>
  <c r="F76" i="10"/>
  <c r="V6" i="10" s="1"/>
  <c r="Z83" i="10"/>
  <c r="H50" i="10"/>
  <c r="P6" i="10" s="1"/>
  <c r="E55" i="10"/>
  <c r="M11" i="10" s="1"/>
  <c r="K57" i="10"/>
  <c r="Q58" i="10"/>
  <c r="R9" i="10"/>
  <c r="H8" i="10"/>
  <c r="H22" i="10" s="1"/>
  <c r="E78" i="10"/>
  <c r="U8" i="10" s="1"/>
  <c r="N96" i="10"/>
  <c r="N10" i="10"/>
  <c r="R96" i="10"/>
  <c r="F11" i="10"/>
  <c r="F25" i="10" s="1"/>
  <c r="V57" i="10"/>
  <c r="F71" i="10"/>
  <c r="R14" i="10" s="1"/>
  <c r="E82" i="10"/>
  <c r="U12" i="10" s="1"/>
  <c r="F84" i="10"/>
  <c r="V14" i="10" s="1"/>
  <c r="G11" i="10"/>
  <c r="G25" i="10" s="1"/>
  <c r="Z57" i="10"/>
  <c r="E68" i="10"/>
  <c r="Q11" i="10" s="1"/>
  <c r="E73" i="10"/>
  <c r="Q16" i="10" s="1"/>
  <c r="I84" i="10"/>
  <c r="F7" i="10"/>
  <c r="F21" i="10" s="1"/>
  <c r="H11" i="10"/>
  <c r="H25" i="10" s="1"/>
  <c r="E64" i="10"/>
  <c r="Q7" i="10" s="1"/>
  <c r="F79" i="10"/>
  <c r="V9" i="10" s="1"/>
  <c r="G84" i="10"/>
  <c r="W14" i="10" s="1"/>
  <c r="G15" i="10"/>
  <c r="G29" i="10" s="1"/>
  <c r="E52" i="10"/>
  <c r="M8" i="10" s="1"/>
  <c r="F63" i="10"/>
  <c r="R6" i="10" s="1"/>
  <c r="AC63" i="10"/>
  <c r="AC70" i="10" s="1"/>
  <c r="Q71" i="10"/>
  <c r="H84" i="10"/>
  <c r="X14" i="10" s="1"/>
  <c r="Y58" i="10"/>
  <c r="N70" i="10"/>
  <c r="G71" i="10"/>
  <c r="S14" i="10" s="1"/>
  <c r="H76" i="10"/>
  <c r="X6" i="10" s="1"/>
  <c r="E77" i="10"/>
  <c r="U7" i="10" s="1"/>
  <c r="Y83" i="10"/>
  <c r="Y7" i="10"/>
  <c r="L14" i="10"/>
  <c r="J44" i="10"/>
  <c r="J9" i="10"/>
  <c r="I7" i="10"/>
  <c r="I11" i="10"/>
  <c r="I8" i="10"/>
  <c r="J14" i="10"/>
  <c r="H7" i="10"/>
  <c r="H21" i="10" s="1"/>
  <c r="H16" i="10"/>
  <c r="H30" i="10" s="1"/>
  <c r="G7" i="10"/>
  <c r="G21" i="10" s="1"/>
  <c r="G16" i="10"/>
  <c r="G30" i="10" s="1"/>
  <c r="F15" i="10"/>
  <c r="F29" i="10" s="1"/>
  <c r="E41" i="10"/>
  <c r="I10" i="10" s="1"/>
  <c r="J10" i="10"/>
  <c r="M50" i="10"/>
  <c r="M57" i="10" s="1"/>
  <c r="AC50" i="10"/>
  <c r="AC57" i="10" s="1"/>
  <c r="G53" i="10"/>
  <c r="O9" i="10" s="1"/>
  <c r="U63" i="10"/>
  <c r="U70" i="10" s="1"/>
  <c r="M76" i="10"/>
  <c r="M83" i="10" s="1"/>
  <c r="AC76" i="10"/>
  <c r="AC83" i="10" s="1"/>
  <c r="G79" i="10"/>
  <c r="W9" i="10" s="1"/>
  <c r="U89" i="10"/>
  <c r="U96" i="10" s="1"/>
  <c r="P9" i="10"/>
  <c r="L57" i="10"/>
  <c r="H79" i="10"/>
  <c r="X9" i="10" s="1"/>
  <c r="L83" i="10"/>
  <c r="Q50" i="10"/>
  <c r="Q57" i="10" s="1"/>
  <c r="I63" i="10"/>
  <c r="I70" i="10" s="1"/>
  <c r="Y63" i="10"/>
  <c r="Y70" i="10" s="1"/>
  <c r="H67" i="10"/>
  <c r="T10" i="10" s="1"/>
  <c r="Q76" i="10"/>
  <c r="Q83" i="10" s="1"/>
  <c r="AG76" i="10"/>
  <c r="AG83" i="10" s="1"/>
  <c r="I89" i="10"/>
  <c r="Y89" i="10"/>
  <c r="Y96" i="10" s="1"/>
  <c r="V12" i="10"/>
  <c r="L96" i="10"/>
  <c r="G63" i="10"/>
  <c r="H63" i="10"/>
  <c r="T6" i="10" s="1"/>
  <c r="G66" i="10"/>
  <c r="S9" i="10" s="1"/>
  <c r="O96" i="10"/>
  <c r="X12" i="10"/>
  <c r="H12" i="10" s="1"/>
  <c r="H26" i="10" s="1"/>
  <c r="H66" i="10"/>
  <c r="T9" i="10" s="1"/>
  <c r="P96" i="10"/>
  <c r="M37" i="10"/>
  <c r="M44" i="10" s="1"/>
  <c r="O44" i="10"/>
  <c r="N12" i="10"/>
  <c r="P44" i="10"/>
  <c r="X83" i="10"/>
  <c r="E89" i="10" l="1"/>
  <c r="E97" i="10"/>
  <c r="Y14" i="10" s="1"/>
  <c r="E45" i="10"/>
  <c r="I14" i="10" s="1"/>
  <c r="E71" i="10"/>
  <c r="Q14" i="10" s="1"/>
  <c r="H96" i="10"/>
  <c r="AB13" i="10" s="1"/>
  <c r="E93" i="10"/>
  <c r="Y10" i="10" s="1"/>
  <c r="E80" i="10"/>
  <c r="U10" i="10" s="1"/>
  <c r="G57" i="10"/>
  <c r="O13" i="10" s="1"/>
  <c r="G10" i="10"/>
  <c r="G24" i="10" s="1"/>
  <c r="E54" i="10"/>
  <c r="M10" i="10" s="1"/>
  <c r="E37" i="10"/>
  <c r="L6" i="10"/>
  <c r="H6" i="10" s="1"/>
  <c r="H20" i="10" s="1"/>
  <c r="G44" i="10"/>
  <c r="K13" i="10" s="1"/>
  <c r="I44" i="10"/>
  <c r="E92" i="10"/>
  <c r="Y9" i="10" s="1"/>
  <c r="F83" i="10"/>
  <c r="V13" i="10" s="1"/>
  <c r="E84" i="10"/>
  <c r="U14" i="10" s="1"/>
  <c r="F70" i="10"/>
  <c r="R13" i="10" s="1"/>
  <c r="G14" i="10"/>
  <c r="G28" i="10" s="1"/>
  <c r="E7" i="10"/>
  <c r="E21" i="10" s="1"/>
  <c r="E58" i="10"/>
  <c r="M14" i="10" s="1"/>
  <c r="H14" i="10"/>
  <c r="H28" i="10" s="1"/>
  <c r="N6" i="10"/>
  <c r="E8" i="10"/>
  <c r="E22" i="10" s="1"/>
  <c r="H10" i="10"/>
  <c r="H24" i="10" s="1"/>
  <c r="E11" i="10"/>
  <c r="E25" i="10" s="1"/>
  <c r="E50" i="10"/>
  <c r="M6" i="10" s="1"/>
  <c r="F12" i="10"/>
  <c r="F26" i="10" s="1"/>
  <c r="H83" i="10"/>
  <c r="X13" i="10" s="1"/>
  <c r="F9" i="10"/>
  <c r="F23" i="10" s="1"/>
  <c r="H9" i="10"/>
  <c r="H23" i="10" s="1"/>
  <c r="E15" i="10"/>
  <c r="E29" i="10" s="1"/>
  <c r="F14" i="10"/>
  <c r="F28" i="10" s="1"/>
  <c r="E16" i="10"/>
  <c r="E30" i="10" s="1"/>
  <c r="G83" i="10"/>
  <c r="W13" i="10" s="1"/>
  <c r="H57" i="10"/>
  <c r="P13" i="10" s="1"/>
  <c r="Z6" i="10"/>
  <c r="Z13" i="10"/>
  <c r="E67" i="10"/>
  <c r="Q10" i="10" s="1"/>
  <c r="F44" i="10"/>
  <c r="J13" i="10" s="1"/>
  <c r="E66" i="10"/>
  <c r="Q9" i="10" s="1"/>
  <c r="E63" i="10"/>
  <c r="E53" i="10"/>
  <c r="M9" i="10" s="1"/>
  <c r="E76" i="10"/>
  <c r="G70" i="10"/>
  <c r="S13" i="10" s="1"/>
  <c r="S6" i="10"/>
  <c r="K9" i="10"/>
  <c r="G9" i="10" s="1"/>
  <c r="G23" i="10" s="1"/>
  <c r="E40" i="10"/>
  <c r="I9" i="10" s="1"/>
  <c r="Y12" i="10"/>
  <c r="E12" i="10" s="1"/>
  <c r="E26" i="10" s="1"/>
  <c r="H70" i="10"/>
  <c r="T13" i="10" s="1"/>
  <c r="AA6" i="10"/>
  <c r="G96" i="10"/>
  <c r="AA13" i="10" s="1"/>
  <c r="F10" i="10"/>
  <c r="F24" i="10" s="1"/>
  <c r="I96" i="10"/>
  <c r="Y6" i="10"/>
  <c r="E79" i="10"/>
  <c r="U9" i="10" s="1"/>
  <c r="F99" i="9"/>
  <c r="G99" i="9"/>
  <c r="H99" i="9"/>
  <c r="F98" i="9"/>
  <c r="G98" i="9"/>
  <c r="H98" i="9"/>
  <c r="M47" i="9"/>
  <c r="Q47" i="9"/>
  <c r="U47" i="9"/>
  <c r="E14" i="10" l="1"/>
  <c r="E28" i="10" s="1"/>
  <c r="E10" i="10"/>
  <c r="E24" i="10" s="1"/>
  <c r="E96" i="10"/>
  <c r="Y13" i="10" s="1"/>
  <c r="E9" i="10"/>
  <c r="E23" i="10" s="1"/>
  <c r="E57" i="10"/>
  <c r="M13" i="10" s="1"/>
  <c r="F6" i="10"/>
  <c r="F20" i="10" s="1"/>
  <c r="H27" i="10"/>
  <c r="G6" i="10"/>
  <c r="H13" i="10"/>
  <c r="U6" i="10"/>
  <c r="E83" i="10"/>
  <c r="U13" i="10" s="1"/>
  <c r="Q6" i="10"/>
  <c r="E70" i="10"/>
  <c r="Q13" i="10" s="1"/>
  <c r="I6" i="10"/>
  <c r="E44" i="10"/>
  <c r="I13" i="10" s="1"/>
  <c r="G95" i="9"/>
  <c r="H95" i="9"/>
  <c r="F95" i="9"/>
  <c r="G94" i="9"/>
  <c r="H94" i="9"/>
  <c r="F94" i="9"/>
  <c r="H90" i="9"/>
  <c r="G90" i="9"/>
  <c r="F90" i="9"/>
  <c r="H91" i="9"/>
  <c r="G91" i="9"/>
  <c r="F91" i="9"/>
  <c r="G20" i="10" l="1"/>
  <c r="G27" i="10" s="1"/>
  <c r="F27" i="10"/>
  <c r="G13" i="10"/>
  <c r="E6" i="10"/>
  <c r="F13" i="10"/>
  <c r="AB7" i="9"/>
  <c r="AB8" i="9"/>
  <c r="AB11" i="9"/>
  <c r="AB12" i="9"/>
  <c r="AB15" i="9"/>
  <c r="AB16" i="9"/>
  <c r="Y99" i="9"/>
  <c r="Y98" i="9"/>
  <c r="AB97" i="9"/>
  <c r="AA97" i="9"/>
  <c r="Z97" i="9"/>
  <c r="Y95" i="9"/>
  <c r="Y94" i="9"/>
  <c r="Y93" i="9"/>
  <c r="Y92" i="9"/>
  <c r="Y91" i="9"/>
  <c r="Y90" i="9"/>
  <c r="AB89" i="9"/>
  <c r="AB96" i="9" s="1"/>
  <c r="AA89" i="9"/>
  <c r="AA96" i="9" s="1"/>
  <c r="Z89" i="9"/>
  <c r="Z96" i="9" s="1"/>
  <c r="U99" i="9"/>
  <c r="Q99" i="9"/>
  <c r="M99" i="9"/>
  <c r="I99" i="9"/>
  <c r="AA16" i="9"/>
  <c r="Z16" i="9"/>
  <c r="U98" i="9"/>
  <c r="Q98" i="9"/>
  <c r="M98" i="9"/>
  <c r="I98" i="9"/>
  <c r="X97" i="9"/>
  <c r="W97" i="9"/>
  <c r="V97" i="9"/>
  <c r="T97" i="9"/>
  <c r="S97" i="9"/>
  <c r="R97" i="9"/>
  <c r="P97" i="9"/>
  <c r="O97" i="9"/>
  <c r="N97" i="9"/>
  <c r="L97" i="9"/>
  <c r="K97" i="9"/>
  <c r="J97" i="9"/>
  <c r="U95" i="9"/>
  <c r="Q95" i="9"/>
  <c r="M95" i="9"/>
  <c r="I95" i="9"/>
  <c r="AA12" i="9"/>
  <c r="U94" i="9"/>
  <c r="Q94" i="9"/>
  <c r="M94" i="9"/>
  <c r="I94" i="9"/>
  <c r="AA11" i="9"/>
  <c r="Z11" i="9"/>
  <c r="U93" i="9"/>
  <c r="Q93" i="9"/>
  <c r="M93" i="9"/>
  <c r="I93" i="9"/>
  <c r="U92" i="9"/>
  <c r="Q92" i="9"/>
  <c r="M92" i="9"/>
  <c r="I92" i="9"/>
  <c r="U91" i="9"/>
  <c r="Q91" i="9"/>
  <c r="M91" i="9"/>
  <c r="I91" i="9"/>
  <c r="AA8" i="9"/>
  <c r="Z8" i="9"/>
  <c r="U90" i="9"/>
  <c r="Q90" i="9"/>
  <c r="M90" i="9"/>
  <c r="I90" i="9"/>
  <c r="E90" i="9" s="1"/>
  <c r="AA7" i="9"/>
  <c r="Z7" i="9"/>
  <c r="X89" i="9"/>
  <c r="X96" i="9" s="1"/>
  <c r="W89" i="9"/>
  <c r="W96" i="9" s="1"/>
  <c r="V89" i="9"/>
  <c r="V96" i="9" s="1"/>
  <c r="T89" i="9"/>
  <c r="S89" i="9"/>
  <c r="S96" i="9" s="1"/>
  <c r="R89" i="9"/>
  <c r="P89" i="9"/>
  <c r="O89" i="9"/>
  <c r="N89" i="9"/>
  <c r="F92" i="9" s="1"/>
  <c r="L89" i="9"/>
  <c r="K89" i="9"/>
  <c r="K96" i="9" s="1"/>
  <c r="J89" i="9"/>
  <c r="AG86" i="9"/>
  <c r="AC86" i="9"/>
  <c r="Y86" i="9"/>
  <c r="U86" i="9"/>
  <c r="Q86" i="9"/>
  <c r="M86" i="9"/>
  <c r="I86" i="9"/>
  <c r="H86" i="9"/>
  <c r="X16" i="9" s="1"/>
  <c r="G86" i="9"/>
  <c r="W16" i="9" s="1"/>
  <c r="F86" i="9"/>
  <c r="AG85" i="9"/>
  <c r="AC85" i="9"/>
  <c r="Y85" i="9"/>
  <c r="U85" i="9"/>
  <c r="Q85" i="9"/>
  <c r="M85" i="9"/>
  <c r="I85" i="9"/>
  <c r="H85" i="9"/>
  <c r="X15" i="9" s="1"/>
  <c r="G85" i="9"/>
  <c r="W15" i="9" s="1"/>
  <c r="F85" i="9"/>
  <c r="V15" i="9" s="1"/>
  <c r="AJ84" i="9"/>
  <c r="AI84" i="9"/>
  <c r="AH84" i="9"/>
  <c r="AF84" i="9"/>
  <c r="AE84" i="9"/>
  <c r="AD84" i="9"/>
  <c r="AB84" i="9"/>
  <c r="AA84" i="9"/>
  <c r="Z84" i="9"/>
  <c r="X84" i="9"/>
  <c r="W84" i="9"/>
  <c r="V84" i="9"/>
  <c r="T84" i="9"/>
  <c r="S84" i="9"/>
  <c r="R84" i="9"/>
  <c r="Q84" i="9" s="1"/>
  <c r="P84" i="9"/>
  <c r="O84" i="9"/>
  <c r="N84" i="9"/>
  <c r="L84" i="9"/>
  <c r="K84" i="9"/>
  <c r="J84" i="9"/>
  <c r="AG82" i="9"/>
  <c r="AC82" i="9"/>
  <c r="Y82" i="9"/>
  <c r="U82" i="9"/>
  <c r="Q82" i="9"/>
  <c r="M82" i="9"/>
  <c r="I82" i="9"/>
  <c r="H82" i="9"/>
  <c r="X12" i="9" s="1"/>
  <c r="G82" i="9"/>
  <c r="W12" i="9" s="1"/>
  <c r="F82" i="9"/>
  <c r="AG81" i="9"/>
  <c r="AC81" i="9"/>
  <c r="Y81" i="9"/>
  <c r="U81" i="9"/>
  <c r="Q81" i="9"/>
  <c r="M81" i="9"/>
  <c r="I81" i="9"/>
  <c r="H81" i="9"/>
  <c r="X11" i="9" s="1"/>
  <c r="G81" i="9"/>
  <c r="W11" i="9" s="1"/>
  <c r="F81" i="9"/>
  <c r="V11" i="9" s="1"/>
  <c r="AG80" i="9"/>
  <c r="AC80" i="9"/>
  <c r="Y80" i="9"/>
  <c r="U80" i="9"/>
  <c r="Q80" i="9"/>
  <c r="M80" i="9"/>
  <c r="I80" i="9"/>
  <c r="AG79" i="9"/>
  <c r="AC79" i="9"/>
  <c r="Y79" i="9"/>
  <c r="U79" i="9"/>
  <c r="Q79" i="9"/>
  <c r="M79" i="9"/>
  <c r="I79" i="9"/>
  <c r="AG78" i="9"/>
  <c r="AC78" i="9"/>
  <c r="Y78" i="9"/>
  <c r="U78" i="9"/>
  <c r="Q78" i="9"/>
  <c r="M78" i="9"/>
  <c r="I78" i="9"/>
  <c r="H78" i="9"/>
  <c r="X8" i="9" s="1"/>
  <c r="G78" i="9"/>
  <c r="W8" i="9" s="1"/>
  <c r="F78" i="9"/>
  <c r="V8" i="9" s="1"/>
  <c r="AG77" i="9"/>
  <c r="AC77" i="9"/>
  <c r="Y77" i="9"/>
  <c r="U77" i="9"/>
  <c r="Q77" i="9"/>
  <c r="M77" i="9"/>
  <c r="I77" i="9"/>
  <c r="H77" i="9"/>
  <c r="X7" i="9" s="1"/>
  <c r="G77" i="9"/>
  <c r="W7" i="9" s="1"/>
  <c r="F77" i="9"/>
  <c r="V7" i="9" s="1"/>
  <c r="AJ76" i="9"/>
  <c r="AJ83" i="9" s="1"/>
  <c r="AI76" i="9"/>
  <c r="AI83" i="9" s="1"/>
  <c r="AH76" i="9"/>
  <c r="AH83" i="9" s="1"/>
  <c r="AF76" i="9"/>
  <c r="AF83" i="9" s="1"/>
  <c r="AE76" i="9"/>
  <c r="AE83" i="9" s="1"/>
  <c r="AD76" i="9"/>
  <c r="AD83" i="9" s="1"/>
  <c r="AB76" i="9"/>
  <c r="AB83" i="9" s="1"/>
  <c r="AA76" i="9"/>
  <c r="AA83" i="9" s="1"/>
  <c r="Z76" i="9"/>
  <c r="Z83" i="9" s="1"/>
  <c r="X76" i="9"/>
  <c r="X83" i="9" s="1"/>
  <c r="W76" i="9"/>
  <c r="W83" i="9" s="1"/>
  <c r="V76" i="9"/>
  <c r="V83" i="9" s="1"/>
  <c r="T76" i="9"/>
  <c r="T83" i="9" s="1"/>
  <c r="S76" i="9"/>
  <c r="S83" i="9" s="1"/>
  <c r="R76" i="9"/>
  <c r="R83" i="9" s="1"/>
  <c r="P76" i="9"/>
  <c r="P83" i="9" s="1"/>
  <c r="O76" i="9"/>
  <c r="N76" i="9"/>
  <c r="N83" i="9" s="1"/>
  <c r="L76" i="9"/>
  <c r="K76" i="9"/>
  <c r="J76" i="9"/>
  <c r="AG73" i="9"/>
  <c r="AC73" i="9"/>
  <c r="Y73" i="9"/>
  <c r="U73" i="9"/>
  <c r="Q73" i="9"/>
  <c r="M73" i="9"/>
  <c r="I73" i="9"/>
  <c r="H73" i="9"/>
  <c r="T16" i="9" s="1"/>
  <c r="G73" i="9"/>
  <c r="S16" i="9" s="1"/>
  <c r="F73" i="9"/>
  <c r="R16" i="9" s="1"/>
  <c r="AG72" i="9"/>
  <c r="AC72" i="9"/>
  <c r="Y72" i="9"/>
  <c r="U72" i="9"/>
  <c r="Q72" i="9"/>
  <c r="M72" i="9"/>
  <c r="I72" i="9"/>
  <c r="H72" i="9"/>
  <c r="T15" i="9" s="1"/>
  <c r="G72" i="9"/>
  <c r="S15" i="9" s="1"/>
  <c r="F72" i="9"/>
  <c r="R15" i="9" s="1"/>
  <c r="AJ71" i="9"/>
  <c r="AI71" i="9"/>
  <c r="AH71" i="9"/>
  <c r="AF71" i="9"/>
  <c r="AE71" i="9"/>
  <c r="AD71" i="9"/>
  <c r="AB71" i="9"/>
  <c r="AA71" i="9"/>
  <c r="Z71" i="9"/>
  <c r="Y71" i="9" s="1"/>
  <c r="X71" i="9"/>
  <c r="W71" i="9"/>
  <c r="V71" i="9"/>
  <c r="T71" i="9"/>
  <c r="S71" i="9"/>
  <c r="R71" i="9"/>
  <c r="P71" i="9"/>
  <c r="O71" i="9"/>
  <c r="N71" i="9"/>
  <c r="L71" i="9"/>
  <c r="K71" i="9"/>
  <c r="J71" i="9"/>
  <c r="AG69" i="9"/>
  <c r="AC69" i="9"/>
  <c r="Y69" i="9"/>
  <c r="U69" i="9"/>
  <c r="Q69" i="9"/>
  <c r="M69" i="9"/>
  <c r="I69" i="9"/>
  <c r="H69" i="9"/>
  <c r="T12" i="9" s="1"/>
  <c r="G69" i="9"/>
  <c r="S12" i="9" s="1"/>
  <c r="F69" i="9"/>
  <c r="AG68" i="9"/>
  <c r="AC68" i="9"/>
  <c r="Y68" i="9"/>
  <c r="U68" i="9"/>
  <c r="Q68" i="9"/>
  <c r="M68" i="9"/>
  <c r="I68" i="9"/>
  <c r="H68" i="9"/>
  <c r="T11" i="9" s="1"/>
  <c r="G68" i="9"/>
  <c r="S11" i="9" s="1"/>
  <c r="F68" i="9"/>
  <c r="R11" i="9" s="1"/>
  <c r="AG67" i="9"/>
  <c r="AC67" i="9"/>
  <c r="Y67" i="9"/>
  <c r="U67" i="9"/>
  <c r="Q67" i="9"/>
  <c r="M67" i="9"/>
  <c r="I67" i="9"/>
  <c r="AG66" i="9"/>
  <c r="AC66" i="9"/>
  <c r="Y66" i="9"/>
  <c r="U66" i="9"/>
  <c r="Q66" i="9"/>
  <c r="M66" i="9"/>
  <c r="I66" i="9"/>
  <c r="AG65" i="9"/>
  <c r="AC65" i="9"/>
  <c r="Y65" i="9"/>
  <c r="U65" i="9"/>
  <c r="Q65" i="9"/>
  <c r="M65" i="9"/>
  <c r="I65" i="9"/>
  <c r="H65" i="9"/>
  <c r="T8" i="9" s="1"/>
  <c r="G65" i="9"/>
  <c r="S8" i="9" s="1"/>
  <c r="F65" i="9"/>
  <c r="R8" i="9" s="1"/>
  <c r="AG64" i="9"/>
  <c r="AC64" i="9"/>
  <c r="Y64" i="9"/>
  <c r="U64" i="9"/>
  <c r="Q64" i="9"/>
  <c r="M64" i="9"/>
  <c r="I64" i="9"/>
  <c r="H64" i="9"/>
  <c r="T7" i="9" s="1"/>
  <c r="G64" i="9"/>
  <c r="S7" i="9" s="1"/>
  <c r="F64" i="9"/>
  <c r="R7" i="9" s="1"/>
  <c r="AJ63" i="9"/>
  <c r="AJ70" i="9" s="1"/>
  <c r="AI63" i="9"/>
  <c r="AH63" i="9"/>
  <c r="AH70" i="9" s="1"/>
  <c r="AF63" i="9"/>
  <c r="AF70" i="9" s="1"/>
  <c r="AE63" i="9"/>
  <c r="AD63" i="9"/>
  <c r="AD70" i="9" s="1"/>
  <c r="AB63" i="9"/>
  <c r="AB70" i="9" s="1"/>
  <c r="AA63" i="9"/>
  <c r="AA70" i="9" s="1"/>
  <c r="Z63" i="9"/>
  <c r="X63" i="9"/>
  <c r="X70" i="9" s="1"/>
  <c r="W63" i="9"/>
  <c r="W70" i="9" s="1"/>
  <c r="V63" i="9"/>
  <c r="V70" i="9" s="1"/>
  <c r="T63" i="9"/>
  <c r="T70" i="9" s="1"/>
  <c r="S63" i="9"/>
  <c r="S70" i="9" s="1"/>
  <c r="R63" i="9"/>
  <c r="R70" i="9" s="1"/>
  <c r="P63" i="9"/>
  <c r="P70" i="9" s="1"/>
  <c r="O63" i="9"/>
  <c r="O70" i="9" s="1"/>
  <c r="N63" i="9"/>
  <c r="N70" i="9" s="1"/>
  <c r="L63" i="9"/>
  <c r="L70" i="9" s="1"/>
  <c r="K63" i="9"/>
  <c r="K70" i="9" s="1"/>
  <c r="J63" i="9"/>
  <c r="J70" i="9" s="1"/>
  <c r="AG60" i="9"/>
  <c r="AC60" i="9"/>
  <c r="Y60" i="9"/>
  <c r="U60" i="9"/>
  <c r="Q60" i="9"/>
  <c r="M60" i="9"/>
  <c r="I60" i="9"/>
  <c r="H60" i="9"/>
  <c r="P16" i="9" s="1"/>
  <c r="G60" i="9"/>
  <c r="O16" i="9" s="1"/>
  <c r="F60" i="9"/>
  <c r="N16" i="9" s="1"/>
  <c r="AG59" i="9"/>
  <c r="AC59" i="9"/>
  <c r="Y59" i="9"/>
  <c r="U59" i="9"/>
  <c r="Q59" i="9"/>
  <c r="M59" i="9"/>
  <c r="I59" i="9"/>
  <c r="H59" i="9"/>
  <c r="P15" i="9" s="1"/>
  <c r="G59" i="9"/>
  <c r="O15" i="9" s="1"/>
  <c r="F59" i="9"/>
  <c r="AJ58" i="9"/>
  <c r="AI58" i="9"/>
  <c r="AH58" i="9"/>
  <c r="AF58" i="9"/>
  <c r="AE58" i="9"/>
  <c r="AD58" i="9"/>
  <c r="AB58" i="9"/>
  <c r="AA58" i="9"/>
  <c r="Z58" i="9"/>
  <c r="X58" i="9"/>
  <c r="W58" i="9"/>
  <c r="V58" i="9"/>
  <c r="T58" i="9"/>
  <c r="S58" i="9"/>
  <c r="R58" i="9"/>
  <c r="P58" i="9"/>
  <c r="O58" i="9"/>
  <c r="N58" i="9"/>
  <c r="L58" i="9"/>
  <c r="K58" i="9"/>
  <c r="J58" i="9"/>
  <c r="AG56" i="9"/>
  <c r="AC56" i="9"/>
  <c r="Y56" i="9"/>
  <c r="U56" i="9"/>
  <c r="Q56" i="9"/>
  <c r="M56" i="9"/>
  <c r="I56" i="9"/>
  <c r="H56" i="9"/>
  <c r="P12" i="9" s="1"/>
  <c r="G56" i="9"/>
  <c r="O12" i="9" s="1"/>
  <c r="F56" i="9"/>
  <c r="AG55" i="9"/>
  <c r="AC55" i="9"/>
  <c r="Y55" i="9"/>
  <c r="U55" i="9"/>
  <c r="Q55" i="9"/>
  <c r="M55" i="9"/>
  <c r="I55" i="9"/>
  <c r="H55" i="9"/>
  <c r="P11" i="9" s="1"/>
  <c r="G55" i="9"/>
  <c r="O11" i="9" s="1"/>
  <c r="F55" i="9"/>
  <c r="N11" i="9" s="1"/>
  <c r="AG54" i="9"/>
  <c r="AC54" i="9"/>
  <c r="Y54" i="9"/>
  <c r="U54" i="9"/>
  <c r="Q54" i="9"/>
  <c r="M54" i="9"/>
  <c r="I54" i="9"/>
  <c r="AG53" i="9"/>
  <c r="AC53" i="9"/>
  <c r="Y53" i="9"/>
  <c r="U53" i="9"/>
  <c r="Q53" i="9"/>
  <c r="M53" i="9"/>
  <c r="I53" i="9"/>
  <c r="AG52" i="9"/>
  <c r="AC52" i="9"/>
  <c r="Y52" i="9"/>
  <c r="U52" i="9"/>
  <c r="Q52" i="9"/>
  <c r="M52" i="9"/>
  <c r="I52" i="9"/>
  <c r="H52" i="9"/>
  <c r="P8" i="9" s="1"/>
  <c r="G52" i="9"/>
  <c r="O8" i="9" s="1"/>
  <c r="F52" i="9"/>
  <c r="N8" i="9" s="1"/>
  <c r="AG51" i="9"/>
  <c r="AC51" i="9"/>
  <c r="Y51" i="9"/>
  <c r="U51" i="9"/>
  <c r="Q51" i="9"/>
  <c r="M51" i="9"/>
  <c r="I51" i="9"/>
  <c r="H51" i="9"/>
  <c r="P7" i="9" s="1"/>
  <c r="G51" i="9"/>
  <c r="O7" i="9" s="1"/>
  <c r="F51" i="9"/>
  <c r="N7" i="9" s="1"/>
  <c r="AJ50" i="9"/>
  <c r="AJ57" i="9" s="1"/>
  <c r="AI50" i="9"/>
  <c r="AI57" i="9" s="1"/>
  <c r="AH50" i="9"/>
  <c r="AF50" i="9"/>
  <c r="AF57" i="9" s="1"/>
  <c r="AE50" i="9"/>
  <c r="AE57" i="9" s="1"/>
  <c r="AD50" i="9"/>
  <c r="AD57" i="9" s="1"/>
  <c r="AB50" i="9"/>
  <c r="AB57" i="9" s="1"/>
  <c r="AA50" i="9"/>
  <c r="AA57" i="9" s="1"/>
  <c r="Z50" i="9"/>
  <c r="Z57" i="9" s="1"/>
  <c r="X50" i="9"/>
  <c r="X57" i="9" s="1"/>
  <c r="W50" i="9"/>
  <c r="V50" i="9"/>
  <c r="V57" i="9" s="1"/>
  <c r="T50" i="9"/>
  <c r="T57" i="9" s="1"/>
  <c r="S50" i="9"/>
  <c r="S57" i="9" s="1"/>
  <c r="R50" i="9"/>
  <c r="R57" i="9" s="1"/>
  <c r="P50" i="9"/>
  <c r="P57" i="9" s="1"/>
  <c r="O50" i="9"/>
  <c r="O57" i="9" s="1"/>
  <c r="N50" i="9"/>
  <c r="L50" i="9"/>
  <c r="K50" i="9"/>
  <c r="J50" i="9"/>
  <c r="F54" i="9" s="1"/>
  <c r="Y47" i="9"/>
  <c r="I47" i="9"/>
  <c r="H47" i="9"/>
  <c r="L16" i="9" s="1"/>
  <c r="G47" i="9"/>
  <c r="K16" i="9" s="1"/>
  <c r="F47" i="9"/>
  <c r="J16" i="9" s="1"/>
  <c r="Y46" i="9"/>
  <c r="U46" i="9"/>
  <c r="Q46" i="9"/>
  <c r="M46" i="9"/>
  <c r="I46" i="9"/>
  <c r="H46" i="9"/>
  <c r="L15" i="9" s="1"/>
  <c r="G46" i="9"/>
  <c r="K15" i="9" s="1"/>
  <c r="F46" i="9"/>
  <c r="J15" i="9" s="1"/>
  <c r="AB45" i="9"/>
  <c r="AA45" i="9"/>
  <c r="Z45" i="9"/>
  <c r="X45" i="9"/>
  <c r="W45" i="9"/>
  <c r="V45" i="9"/>
  <c r="T45" i="9"/>
  <c r="S45" i="9"/>
  <c r="R45" i="9"/>
  <c r="P45" i="9"/>
  <c r="O45" i="9"/>
  <c r="N45" i="9"/>
  <c r="L45" i="9"/>
  <c r="K45" i="9"/>
  <c r="J45" i="9"/>
  <c r="Y43" i="9"/>
  <c r="U43" i="9"/>
  <c r="Q43" i="9"/>
  <c r="M43" i="9"/>
  <c r="I43" i="9"/>
  <c r="H43" i="9"/>
  <c r="L12" i="9" s="1"/>
  <c r="G43" i="9"/>
  <c r="K12" i="9" s="1"/>
  <c r="F43" i="9"/>
  <c r="J12" i="9" s="1"/>
  <c r="Y42" i="9"/>
  <c r="U42" i="9"/>
  <c r="Q42" i="9"/>
  <c r="M42" i="9"/>
  <c r="I42" i="9"/>
  <c r="H42" i="9"/>
  <c r="L11" i="9" s="1"/>
  <c r="G42" i="9"/>
  <c r="K11" i="9" s="1"/>
  <c r="F42" i="9"/>
  <c r="J11" i="9" s="1"/>
  <c r="Y41" i="9"/>
  <c r="U41" i="9"/>
  <c r="Q41" i="9"/>
  <c r="M41" i="9"/>
  <c r="I41" i="9"/>
  <c r="Y40" i="9"/>
  <c r="U40" i="9"/>
  <c r="Q40" i="9"/>
  <c r="M40" i="9"/>
  <c r="I40" i="9"/>
  <c r="Y39" i="9"/>
  <c r="U39" i="9"/>
  <c r="Q39" i="9"/>
  <c r="M39" i="9"/>
  <c r="I39" i="9"/>
  <c r="H39" i="9"/>
  <c r="L8" i="9" s="1"/>
  <c r="G39" i="9"/>
  <c r="K8" i="9" s="1"/>
  <c r="F39" i="9"/>
  <c r="J8" i="9" s="1"/>
  <c r="Y38" i="9"/>
  <c r="U38" i="9"/>
  <c r="Q38" i="9"/>
  <c r="M38" i="9"/>
  <c r="I38" i="9"/>
  <c r="H38" i="9"/>
  <c r="L7" i="9" s="1"/>
  <c r="G38" i="9"/>
  <c r="K7" i="9" s="1"/>
  <c r="F38" i="9"/>
  <c r="J7" i="9" s="1"/>
  <c r="AB37" i="9"/>
  <c r="AA37" i="9"/>
  <c r="G41" i="9" s="1"/>
  <c r="Z37" i="9"/>
  <c r="X37" i="9"/>
  <c r="W37" i="9"/>
  <c r="W44" i="9" s="1"/>
  <c r="V37" i="9"/>
  <c r="V44" i="9" s="1"/>
  <c r="T37" i="9"/>
  <c r="T44" i="9" s="1"/>
  <c r="S37" i="9"/>
  <c r="S44" i="9" s="1"/>
  <c r="R37" i="9"/>
  <c r="R44" i="9" s="1"/>
  <c r="P37" i="9"/>
  <c r="P44" i="9" s="1"/>
  <c r="O37" i="9"/>
  <c r="O44" i="9" s="1"/>
  <c r="N37" i="9"/>
  <c r="N44" i="9" s="1"/>
  <c r="L37" i="9"/>
  <c r="K37" i="9"/>
  <c r="J37" i="9"/>
  <c r="V16" i="9"/>
  <c r="AA15" i="9"/>
  <c r="Z15" i="9"/>
  <c r="N15" i="9"/>
  <c r="E99" i="9" l="1"/>
  <c r="AC63" i="9"/>
  <c r="L96" i="9"/>
  <c r="H93" i="9"/>
  <c r="F40" i="9"/>
  <c r="G40" i="9"/>
  <c r="F97" i="9"/>
  <c r="E20" i="10"/>
  <c r="E27" i="10" s="1"/>
  <c r="H97" i="9"/>
  <c r="AB14" i="9" s="1"/>
  <c r="G97" i="9"/>
  <c r="L44" i="9"/>
  <c r="H40" i="9"/>
  <c r="E13" i="10"/>
  <c r="E98" i="9"/>
  <c r="Y15" i="9" s="1"/>
  <c r="Y97" i="9"/>
  <c r="M97" i="9"/>
  <c r="M84" i="9"/>
  <c r="U71" i="9"/>
  <c r="Q71" i="9"/>
  <c r="AC58" i="9"/>
  <c r="U58" i="9"/>
  <c r="M58" i="9"/>
  <c r="M45" i="9"/>
  <c r="G45" i="9"/>
  <c r="K14" i="9" s="1"/>
  <c r="I71" i="9"/>
  <c r="Z44" i="9"/>
  <c r="F41" i="9"/>
  <c r="N96" i="9"/>
  <c r="E94" i="9"/>
  <c r="N57" i="9"/>
  <c r="F53" i="9"/>
  <c r="N9" i="9" s="1"/>
  <c r="G92" i="9"/>
  <c r="E91" i="9"/>
  <c r="Y8" i="9" s="1"/>
  <c r="J96" i="9"/>
  <c r="F93" i="9"/>
  <c r="E93" i="9" s="1"/>
  <c r="Y10" i="9" s="1"/>
  <c r="AB44" i="9"/>
  <c r="H41" i="9"/>
  <c r="L10" i="9" s="1"/>
  <c r="AG71" i="9"/>
  <c r="P96" i="9"/>
  <c r="H92" i="9"/>
  <c r="AC84" i="9"/>
  <c r="U97" i="9"/>
  <c r="E95" i="9"/>
  <c r="F58" i="9"/>
  <c r="N14" i="9" s="1"/>
  <c r="G93" i="9"/>
  <c r="AA10" i="9" s="1"/>
  <c r="Z14" i="9"/>
  <c r="Y89" i="9"/>
  <c r="Y96" i="9"/>
  <c r="G89" i="9"/>
  <c r="AA6" i="9" s="1"/>
  <c r="H89" i="9"/>
  <c r="AB6" i="9" s="1"/>
  <c r="F89" i="9"/>
  <c r="Z6" i="9" s="1"/>
  <c r="G80" i="9"/>
  <c r="W10" i="9" s="1"/>
  <c r="E82" i="9"/>
  <c r="U12" i="9" s="1"/>
  <c r="M76" i="9"/>
  <c r="M83" i="9" s="1"/>
  <c r="F66" i="9"/>
  <c r="R9" i="9" s="1"/>
  <c r="G67" i="9"/>
  <c r="S10" i="9" s="1"/>
  <c r="F67" i="9"/>
  <c r="R10" i="9" s="1"/>
  <c r="AH57" i="9"/>
  <c r="U50" i="9"/>
  <c r="U57" i="9" s="1"/>
  <c r="M50" i="9"/>
  <c r="M57" i="9" s="1"/>
  <c r="Q37" i="9"/>
  <c r="Q44" i="9" s="1"/>
  <c r="U89" i="9"/>
  <c r="U96" i="9" s="1"/>
  <c r="Y7" i="9"/>
  <c r="AB9" i="9"/>
  <c r="M89" i="9"/>
  <c r="M96" i="9" s="1"/>
  <c r="AB10" i="9"/>
  <c r="Y11" i="9"/>
  <c r="Q97" i="9"/>
  <c r="Y16" i="9"/>
  <c r="AA14" i="9"/>
  <c r="AC76" i="9"/>
  <c r="AC83" i="9" s="1"/>
  <c r="AG84" i="9"/>
  <c r="Y84" i="9"/>
  <c r="U76" i="9"/>
  <c r="U83" i="9" s="1"/>
  <c r="G79" i="9"/>
  <c r="W9" i="9" s="1"/>
  <c r="E81" i="9"/>
  <c r="U11" i="9" s="1"/>
  <c r="F76" i="9"/>
  <c r="V6" i="9" s="1"/>
  <c r="H76" i="9"/>
  <c r="X6" i="9" s="1"/>
  <c r="E78" i="9"/>
  <c r="U8" i="9" s="1"/>
  <c r="E77" i="9"/>
  <c r="U7" i="9" s="1"/>
  <c r="F79" i="9"/>
  <c r="V9" i="9" s="1"/>
  <c r="U84" i="9"/>
  <c r="F84" i="9"/>
  <c r="V14" i="9" s="1"/>
  <c r="G84" i="9"/>
  <c r="W14" i="9" s="1"/>
  <c r="H84" i="9"/>
  <c r="X14" i="9" s="1"/>
  <c r="E86" i="9"/>
  <c r="U16" i="9" s="1"/>
  <c r="E85" i="9"/>
  <c r="U15" i="9" s="1"/>
  <c r="F80" i="9"/>
  <c r="V10" i="9" s="1"/>
  <c r="J83" i="9"/>
  <c r="K83" i="9"/>
  <c r="G76" i="9"/>
  <c r="G83" i="9" s="1"/>
  <c r="W13" i="9" s="1"/>
  <c r="M71" i="9"/>
  <c r="E72" i="9"/>
  <c r="Q15" i="9" s="1"/>
  <c r="U63" i="9"/>
  <c r="U70" i="9" s="1"/>
  <c r="Z70" i="9"/>
  <c r="H66" i="9"/>
  <c r="T9" i="9" s="1"/>
  <c r="AE70" i="9"/>
  <c r="G66" i="9"/>
  <c r="S9" i="9" s="1"/>
  <c r="F63" i="9"/>
  <c r="R6" i="9" s="1"/>
  <c r="G71" i="9"/>
  <c r="S14" i="9" s="1"/>
  <c r="AC71" i="9"/>
  <c r="H71" i="9"/>
  <c r="T14" i="9" s="1"/>
  <c r="E73" i="9"/>
  <c r="Q16" i="9" s="1"/>
  <c r="AI70" i="9"/>
  <c r="E64" i="9"/>
  <c r="Q7" i="9" s="1"/>
  <c r="G63" i="9"/>
  <c r="G70" i="9" s="1"/>
  <c r="S13" i="9" s="1"/>
  <c r="E65" i="9"/>
  <c r="Q8" i="9" s="1"/>
  <c r="E69" i="9"/>
  <c r="Q12" i="9" s="1"/>
  <c r="E68" i="9"/>
  <c r="Q11" i="9" s="1"/>
  <c r="G53" i="9"/>
  <c r="O9" i="9" s="1"/>
  <c r="W57" i="9"/>
  <c r="F50" i="9"/>
  <c r="N6" i="9" s="1"/>
  <c r="E55" i="9"/>
  <c r="M11" i="9" s="1"/>
  <c r="E56" i="9"/>
  <c r="M12" i="9" s="1"/>
  <c r="AC50" i="9"/>
  <c r="AC57" i="9" s="1"/>
  <c r="E51" i="9"/>
  <c r="M7" i="9" s="1"/>
  <c r="G7" i="9"/>
  <c r="G21" i="9" s="1"/>
  <c r="G54" i="9"/>
  <c r="O10" i="9" s="1"/>
  <c r="H50" i="9"/>
  <c r="P6" i="9" s="1"/>
  <c r="E52" i="9"/>
  <c r="M8" i="9" s="1"/>
  <c r="G11" i="9"/>
  <c r="G25" i="9" s="1"/>
  <c r="G12" i="9"/>
  <c r="G26" i="9" s="1"/>
  <c r="AG58" i="9"/>
  <c r="E60" i="9"/>
  <c r="M16" i="9" s="1"/>
  <c r="Y58" i="9"/>
  <c r="H58" i="9"/>
  <c r="P14" i="9" s="1"/>
  <c r="G58" i="9"/>
  <c r="O14" i="9" s="1"/>
  <c r="Q58" i="9"/>
  <c r="E59" i="9"/>
  <c r="M15" i="9" s="1"/>
  <c r="H16" i="9"/>
  <c r="H30" i="9" s="1"/>
  <c r="F16" i="9"/>
  <c r="F30" i="9" s="1"/>
  <c r="H15" i="9"/>
  <c r="H29" i="9" s="1"/>
  <c r="G50" i="9"/>
  <c r="J57" i="9"/>
  <c r="K57" i="9"/>
  <c r="N10" i="9"/>
  <c r="H7" i="9"/>
  <c r="H21" i="9" s="1"/>
  <c r="F7" i="9"/>
  <c r="F21" i="9" s="1"/>
  <c r="U37" i="9"/>
  <c r="U44" i="9" s="1"/>
  <c r="X44" i="9"/>
  <c r="Y37" i="9"/>
  <c r="Y44" i="9" s="1"/>
  <c r="J9" i="9"/>
  <c r="K10" i="9"/>
  <c r="E42" i="9"/>
  <c r="I11" i="9" s="1"/>
  <c r="H45" i="9"/>
  <c r="L14" i="9" s="1"/>
  <c r="E46" i="9"/>
  <c r="I15" i="9" s="1"/>
  <c r="Y45" i="9"/>
  <c r="U45" i="9"/>
  <c r="Q45" i="9"/>
  <c r="F45" i="9"/>
  <c r="J14" i="9" s="1"/>
  <c r="E47" i="9"/>
  <c r="I16" i="9" s="1"/>
  <c r="G15" i="9"/>
  <c r="G29" i="9" s="1"/>
  <c r="E39" i="9"/>
  <c r="I8" i="9" s="1"/>
  <c r="I37" i="9"/>
  <c r="I44" i="9" s="1"/>
  <c r="J44" i="9"/>
  <c r="F8" i="9"/>
  <c r="F22" i="9" s="1"/>
  <c r="E38" i="9"/>
  <c r="I7" i="9" s="1"/>
  <c r="H8" i="9"/>
  <c r="H22" i="9" s="1"/>
  <c r="H12" i="9"/>
  <c r="H26" i="9" s="1"/>
  <c r="AC70" i="9"/>
  <c r="G16" i="9"/>
  <c r="G30" i="9" s="1"/>
  <c r="F11" i="9"/>
  <c r="F25" i="9" s="1"/>
  <c r="F15" i="9"/>
  <c r="F29" i="9" s="1"/>
  <c r="G8" i="9"/>
  <c r="G22" i="9" s="1"/>
  <c r="H11" i="9"/>
  <c r="H25" i="9" s="1"/>
  <c r="I50" i="9"/>
  <c r="Q63" i="9"/>
  <c r="Q70" i="9" s="1"/>
  <c r="AG63" i="9"/>
  <c r="AG70" i="9" s="1"/>
  <c r="Y76" i="9"/>
  <c r="Y83" i="9" s="1"/>
  <c r="I97" i="9"/>
  <c r="M37" i="9"/>
  <c r="I45" i="9"/>
  <c r="Y50" i="9"/>
  <c r="Y57" i="9" s="1"/>
  <c r="H54" i="9"/>
  <c r="P10" i="9" s="1"/>
  <c r="I76" i="9"/>
  <c r="H80" i="9"/>
  <c r="X10" i="9" s="1"/>
  <c r="Q89" i="9"/>
  <c r="Q96" i="9" s="1"/>
  <c r="R12" i="9"/>
  <c r="I58" i="9"/>
  <c r="I84" i="9"/>
  <c r="O96" i="9"/>
  <c r="V12" i="9"/>
  <c r="H53" i="9"/>
  <c r="P9" i="9" s="1"/>
  <c r="L57" i="9"/>
  <c r="H79" i="9"/>
  <c r="X9" i="9" s="1"/>
  <c r="L83" i="9"/>
  <c r="R96" i="9"/>
  <c r="E43" i="9"/>
  <c r="H63" i="9"/>
  <c r="T6" i="9" s="1"/>
  <c r="F71" i="9"/>
  <c r="R14" i="9" s="1"/>
  <c r="T96" i="9"/>
  <c r="K44" i="9"/>
  <c r="Q50" i="9"/>
  <c r="Q57" i="9" s="1"/>
  <c r="AG50" i="9"/>
  <c r="AG57" i="9" s="1"/>
  <c r="I63" i="9"/>
  <c r="Y63" i="9"/>
  <c r="Y70" i="9" s="1"/>
  <c r="H67" i="9"/>
  <c r="T10" i="9" s="1"/>
  <c r="Q76" i="9"/>
  <c r="Q83" i="9" s="1"/>
  <c r="AG76" i="9"/>
  <c r="AG83" i="9" s="1"/>
  <c r="O83" i="9"/>
  <c r="I89" i="9"/>
  <c r="AA44" i="9"/>
  <c r="Z12" i="9"/>
  <c r="F37" i="9"/>
  <c r="G37" i="9"/>
  <c r="K6" i="9" s="1"/>
  <c r="K9" i="9"/>
  <c r="AA9" i="9"/>
  <c r="H37" i="9"/>
  <c r="M63" i="9"/>
  <c r="M70" i="9" s="1"/>
  <c r="N12" i="9"/>
  <c r="L9" i="9"/>
  <c r="E40" i="9" l="1"/>
  <c r="H96" i="9"/>
  <c r="AB13" i="9" s="1"/>
  <c r="Z10" i="9"/>
  <c r="J10" i="9"/>
  <c r="F10" i="9" s="1"/>
  <c r="F24" i="9" s="1"/>
  <c r="E41" i="9"/>
  <c r="I10" i="9" s="1"/>
  <c r="E10" i="9" s="1"/>
  <c r="E97" i="9"/>
  <c r="Y14" i="9" s="1"/>
  <c r="E89" i="9"/>
  <c r="E96" i="9" s="1"/>
  <c r="Y13" i="9" s="1"/>
  <c r="E71" i="9"/>
  <c r="Q14" i="9" s="1"/>
  <c r="E84" i="9"/>
  <c r="U14" i="9" s="1"/>
  <c r="E37" i="9"/>
  <c r="I6" i="9" s="1"/>
  <c r="E58" i="9"/>
  <c r="M14" i="9" s="1"/>
  <c r="E92" i="9"/>
  <c r="Y9" i="9" s="1"/>
  <c r="Y6" i="9"/>
  <c r="Z9" i="9"/>
  <c r="F70" i="9"/>
  <c r="R13" i="9" s="1"/>
  <c r="G10" i="9"/>
  <c r="G24" i="9" s="1"/>
  <c r="F57" i="9"/>
  <c r="N13" i="9" s="1"/>
  <c r="G9" i="9"/>
  <c r="G23" i="9" s="1"/>
  <c r="G96" i="9"/>
  <c r="AA13" i="9" s="1"/>
  <c r="F96" i="9"/>
  <c r="Z13" i="9" s="1"/>
  <c r="G14" i="9"/>
  <c r="G28" i="9" s="1"/>
  <c r="F83" i="9"/>
  <c r="V13" i="9" s="1"/>
  <c r="H83" i="9"/>
  <c r="X13" i="9" s="1"/>
  <c r="E76" i="9"/>
  <c r="U6" i="9" s="1"/>
  <c r="W6" i="9"/>
  <c r="E15" i="9"/>
  <c r="E29" i="9" s="1"/>
  <c r="F14" i="9"/>
  <c r="F28" i="9" s="1"/>
  <c r="E66" i="9"/>
  <c r="Q9" i="9" s="1"/>
  <c r="S6" i="9"/>
  <c r="E11" i="9"/>
  <c r="E25" i="9" s="1"/>
  <c r="E16" i="9"/>
  <c r="E30" i="9" s="1"/>
  <c r="H70" i="9"/>
  <c r="T13" i="9" s="1"/>
  <c r="E67" i="9"/>
  <c r="Q10" i="9" s="1"/>
  <c r="F12" i="9"/>
  <c r="F26" i="9" s="1"/>
  <c r="E8" i="9"/>
  <c r="E22" i="9" s="1"/>
  <c r="H57" i="9"/>
  <c r="P13" i="9" s="1"/>
  <c r="E7" i="9"/>
  <c r="E21" i="9" s="1"/>
  <c r="H9" i="9"/>
  <c r="H23" i="9" s="1"/>
  <c r="E50" i="9"/>
  <c r="M6" i="9" s="1"/>
  <c r="H14" i="9"/>
  <c r="H28" i="9" s="1"/>
  <c r="G57" i="9"/>
  <c r="O13" i="9" s="1"/>
  <c r="O6" i="9"/>
  <c r="E45" i="9"/>
  <c r="I14" i="9" s="1"/>
  <c r="L6" i="9"/>
  <c r="H6" i="9" s="1"/>
  <c r="H20" i="9" s="1"/>
  <c r="H27" i="9" s="1"/>
  <c r="H44" i="9"/>
  <c r="L13" i="9" s="1"/>
  <c r="I70" i="9"/>
  <c r="E63" i="9"/>
  <c r="I96" i="9"/>
  <c r="I9" i="9"/>
  <c r="I83" i="9"/>
  <c r="E79" i="9"/>
  <c r="U9" i="9" s="1"/>
  <c r="E53" i="9"/>
  <c r="M9" i="9" s="1"/>
  <c r="E54" i="9"/>
  <c r="M10" i="9" s="1"/>
  <c r="M44" i="9"/>
  <c r="G44" i="9"/>
  <c r="K13" i="9" s="1"/>
  <c r="Y12" i="9"/>
  <c r="H10" i="9"/>
  <c r="H24" i="9" s="1"/>
  <c r="I57" i="9"/>
  <c r="J6" i="9"/>
  <c r="F6" i="9" s="1"/>
  <c r="F20" i="9" s="1"/>
  <c r="F44" i="9"/>
  <c r="J13" i="9" s="1"/>
  <c r="I12" i="9"/>
  <c r="E80" i="9"/>
  <c r="U10" i="9" s="1"/>
  <c r="E9" i="9" l="1"/>
  <c r="F9" i="9"/>
  <c r="F23" i="9" s="1"/>
  <c r="E14" i="9"/>
  <c r="E28" i="9"/>
  <c r="E12" i="9"/>
  <c r="E26" i="9" s="1"/>
  <c r="E83" i="9"/>
  <c r="U13" i="9" s="1"/>
  <c r="E57" i="9"/>
  <c r="M13" i="9" s="1"/>
  <c r="E44" i="9"/>
  <c r="I13" i="9" s="1"/>
  <c r="G6" i="9"/>
  <c r="G20" i="9" s="1"/>
  <c r="G27" i="9" s="1"/>
  <c r="E23" i="9"/>
  <c r="E24" i="9"/>
  <c r="H13" i="9"/>
  <c r="F27" i="9"/>
  <c r="Q6" i="9"/>
  <c r="E6" i="9" s="1"/>
  <c r="E20" i="9" s="1"/>
  <c r="E70" i="9"/>
  <c r="Q13" i="9" s="1"/>
  <c r="F13" i="9"/>
  <c r="H90" i="8"/>
  <c r="AG99" i="8"/>
  <c r="AG98" i="8"/>
  <c r="AJ97" i="8"/>
  <c r="AI97" i="8"/>
  <c r="AH97" i="8"/>
  <c r="AG95" i="8"/>
  <c r="AG94" i="8"/>
  <c r="AG93" i="8"/>
  <c r="AG92" i="8"/>
  <c r="AG91" i="8"/>
  <c r="AG90" i="8"/>
  <c r="AJ89" i="8"/>
  <c r="AJ96" i="8" s="1"/>
  <c r="AI89" i="8"/>
  <c r="AI96" i="8" s="1"/>
  <c r="AH89" i="8"/>
  <c r="G13" i="9" l="1"/>
  <c r="E27" i="9"/>
  <c r="E13" i="9"/>
  <c r="AG97" i="8"/>
  <c r="AG89" i="8"/>
  <c r="AG96" i="8" s="1"/>
  <c r="AH96" i="8"/>
  <c r="G41" i="8"/>
  <c r="H41" i="8"/>
  <c r="F38" i="5"/>
  <c r="F38" i="8"/>
  <c r="J7" i="8" s="1"/>
  <c r="I47" i="8"/>
  <c r="E47" i="8" s="1"/>
  <c r="I16" i="8" s="1"/>
  <c r="H47" i="8"/>
  <c r="L16" i="8" s="1"/>
  <c r="G47" i="8"/>
  <c r="K16" i="8" s="1"/>
  <c r="F47" i="8"/>
  <c r="J16" i="8" s="1"/>
  <c r="I46" i="8"/>
  <c r="H46" i="8"/>
  <c r="L15" i="8" s="1"/>
  <c r="H15" i="8" s="1"/>
  <c r="G46" i="8"/>
  <c r="K15" i="8" s="1"/>
  <c r="G15" i="8" s="1"/>
  <c r="F46" i="8"/>
  <c r="J15" i="8" s="1"/>
  <c r="L45" i="8"/>
  <c r="H45" i="8" s="1"/>
  <c r="L14" i="8" s="1"/>
  <c r="K45" i="8"/>
  <c r="G45" i="8" s="1"/>
  <c r="J45" i="8"/>
  <c r="I43" i="8"/>
  <c r="E43" i="8" s="1"/>
  <c r="H43" i="8"/>
  <c r="L12" i="8" s="1"/>
  <c r="G43" i="8"/>
  <c r="F43" i="8"/>
  <c r="J12" i="8" s="1"/>
  <c r="I42" i="8"/>
  <c r="E42" i="8" s="1"/>
  <c r="H42" i="8"/>
  <c r="L11" i="8" s="1"/>
  <c r="G42" i="8"/>
  <c r="K11" i="8" s="1"/>
  <c r="F42" i="8"/>
  <c r="J11" i="8" s="1"/>
  <c r="I41" i="8"/>
  <c r="I40" i="8"/>
  <c r="I39" i="8"/>
  <c r="H39" i="8"/>
  <c r="L8" i="8" s="1"/>
  <c r="G39" i="8"/>
  <c r="K8" i="8" s="1"/>
  <c r="F39" i="8"/>
  <c r="J8" i="8" s="1"/>
  <c r="I38" i="8"/>
  <c r="E38" i="8" s="1"/>
  <c r="I7" i="8" s="1"/>
  <c r="H38" i="8"/>
  <c r="L7" i="8" s="1"/>
  <c r="G38" i="8"/>
  <c r="K7" i="8" s="1"/>
  <c r="L37" i="8"/>
  <c r="H37" i="8" s="1"/>
  <c r="K37" i="8"/>
  <c r="J37" i="8"/>
  <c r="M112" i="8"/>
  <c r="M111" i="8"/>
  <c r="P110" i="8"/>
  <c r="O110" i="8"/>
  <c r="N110" i="8"/>
  <c r="M108" i="8"/>
  <c r="M107" i="8"/>
  <c r="M106" i="8"/>
  <c r="M105" i="8"/>
  <c r="M104" i="8"/>
  <c r="M103" i="8"/>
  <c r="P102" i="8"/>
  <c r="O102" i="8"/>
  <c r="G105" i="8" s="1"/>
  <c r="AE9" i="8" s="1"/>
  <c r="N102" i="8"/>
  <c r="F105" i="8" s="1"/>
  <c r="AD9" i="8" s="1"/>
  <c r="I112" i="8"/>
  <c r="H112" i="8"/>
  <c r="AF16" i="8" s="1"/>
  <c r="G112" i="8"/>
  <c r="AE16" i="8" s="1"/>
  <c r="F112" i="8"/>
  <c r="AD16" i="8" s="1"/>
  <c r="I111" i="8"/>
  <c r="H111" i="8"/>
  <c r="AF15" i="8" s="1"/>
  <c r="G111" i="8"/>
  <c r="AE15" i="8" s="1"/>
  <c r="F111" i="8"/>
  <c r="AD15" i="8" s="1"/>
  <c r="L110" i="8"/>
  <c r="K110" i="8"/>
  <c r="J110" i="8"/>
  <c r="I108" i="8"/>
  <c r="H108" i="8"/>
  <c r="AF12" i="8" s="1"/>
  <c r="G108" i="8"/>
  <c r="AE12" i="8" s="1"/>
  <c r="F108" i="8"/>
  <c r="AD12" i="8" s="1"/>
  <c r="I107" i="8"/>
  <c r="H107" i="8"/>
  <c r="AF11" i="8" s="1"/>
  <c r="G107" i="8"/>
  <c r="AE11" i="8" s="1"/>
  <c r="F107" i="8"/>
  <c r="AD11" i="8" s="1"/>
  <c r="I106" i="8"/>
  <c r="I105" i="8"/>
  <c r="I104" i="8"/>
  <c r="H104" i="8"/>
  <c r="AF8" i="8" s="1"/>
  <c r="G104" i="8"/>
  <c r="AE8" i="8" s="1"/>
  <c r="F104" i="8"/>
  <c r="AD8" i="8" s="1"/>
  <c r="I103" i="8"/>
  <c r="H103" i="8"/>
  <c r="AF7" i="8" s="1"/>
  <c r="G103" i="8"/>
  <c r="AE7" i="8" s="1"/>
  <c r="F103" i="8"/>
  <c r="AD7" i="8" s="1"/>
  <c r="L102" i="8"/>
  <c r="H106" i="8" s="1"/>
  <c r="AF10" i="8" s="1"/>
  <c r="K102" i="8"/>
  <c r="K109" i="8" s="1"/>
  <c r="J102" i="8"/>
  <c r="AC99" i="8"/>
  <c r="Y99" i="8"/>
  <c r="U99" i="8"/>
  <c r="Q99" i="8"/>
  <c r="M99" i="8"/>
  <c r="I99" i="8"/>
  <c r="H99" i="8"/>
  <c r="AB16" i="8" s="1"/>
  <c r="G99" i="8"/>
  <c r="AA16" i="8" s="1"/>
  <c r="F99" i="8"/>
  <c r="Z16" i="8" s="1"/>
  <c r="AC98" i="8"/>
  <c r="Y98" i="8"/>
  <c r="U98" i="8"/>
  <c r="Q98" i="8"/>
  <c r="M98" i="8"/>
  <c r="I98" i="8"/>
  <c r="H98" i="8"/>
  <c r="AB15" i="8" s="1"/>
  <c r="G98" i="8"/>
  <c r="AA15" i="8" s="1"/>
  <c r="F98" i="8"/>
  <c r="Z15" i="8" s="1"/>
  <c r="AF97" i="8"/>
  <c r="AE97" i="8"/>
  <c r="AD97" i="8"/>
  <c r="AB97" i="8"/>
  <c r="AA97" i="8"/>
  <c r="Z97" i="8"/>
  <c r="X97" i="8"/>
  <c r="W97" i="8"/>
  <c r="V97" i="8"/>
  <c r="T97" i="8"/>
  <c r="S97" i="8"/>
  <c r="R97" i="8"/>
  <c r="P97" i="8"/>
  <c r="O97" i="8"/>
  <c r="N97" i="8"/>
  <c r="L97" i="8"/>
  <c r="K97" i="8"/>
  <c r="J97" i="8"/>
  <c r="AC95" i="8"/>
  <c r="Y95" i="8"/>
  <c r="U95" i="8"/>
  <c r="Q95" i="8"/>
  <c r="M95" i="8"/>
  <c r="I95" i="8"/>
  <c r="H95" i="8"/>
  <c r="AB12" i="8" s="1"/>
  <c r="G95" i="8"/>
  <c r="AA12" i="8" s="1"/>
  <c r="F95" i="8"/>
  <c r="Z12" i="8" s="1"/>
  <c r="AC94" i="8"/>
  <c r="Y94" i="8"/>
  <c r="U94" i="8"/>
  <c r="Q94" i="8"/>
  <c r="M94" i="8"/>
  <c r="I94" i="8"/>
  <c r="H94" i="8"/>
  <c r="AB11" i="8" s="1"/>
  <c r="G94" i="8"/>
  <c r="AA11" i="8" s="1"/>
  <c r="F94" i="8"/>
  <c r="Z11" i="8" s="1"/>
  <c r="AC93" i="8"/>
  <c r="Y93" i="8"/>
  <c r="U93" i="8"/>
  <c r="Q93" i="8"/>
  <c r="M93" i="8"/>
  <c r="I93" i="8"/>
  <c r="AC92" i="8"/>
  <c r="Y92" i="8"/>
  <c r="U92" i="8"/>
  <c r="Q92" i="8"/>
  <c r="M92" i="8"/>
  <c r="I92" i="8"/>
  <c r="AC91" i="8"/>
  <c r="Y91" i="8"/>
  <c r="U91" i="8"/>
  <c r="Q91" i="8"/>
  <c r="M91" i="8"/>
  <c r="I91" i="8"/>
  <c r="H91" i="8"/>
  <c r="AB8" i="8" s="1"/>
  <c r="G91" i="8"/>
  <c r="AA8" i="8" s="1"/>
  <c r="F91" i="8"/>
  <c r="Z8" i="8" s="1"/>
  <c r="AC90" i="8"/>
  <c r="Y90" i="8"/>
  <c r="U90" i="8"/>
  <c r="Q90" i="8"/>
  <c r="M90" i="8"/>
  <c r="I90" i="8"/>
  <c r="AB7" i="8"/>
  <c r="G90" i="8"/>
  <c r="AA7" i="8" s="1"/>
  <c r="F90" i="8"/>
  <c r="Z7" i="8" s="1"/>
  <c r="AF89" i="8"/>
  <c r="AF96" i="8" s="1"/>
  <c r="AE89" i="8"/>
  <c r="AE96" i="8" s="1"/>
  <c r="AD89" i="8"/>
  <c r="AD96" i="8" s="1"/>
  <c r="AB89" i="8"/>
  <c r="AB96" i="8" s="1"/>
  <c r="AA89" i="8"/>
  <c r="AA96" i="8" s="1"/>
  <c r="Z89" i="8"/>
  <c r="Z96" i="8" s="1"/>
  <c r="X89" i="8"/>
  <c r="X96" i="8" s="1"/>
  <c r="W89" i="8"/>
  <c r="W96" i="8" s="1"/>
  <c r="V89" i="8"/>
  <c r="V96" i="8" s="1"/>
  <c r="T89" i="8"/>
  <c r="T96" i="8" s="1"/>
  <c r="S89" i="8"/>
  <c r="S96" i="8" s="1"/>
  <c r="R89" i="8"/>
  <c r="P89" i="8"/>
  <c r="P96" i="8" s="1"/>
  <c r="O89" i="8"/>
  <c r="O96" i="8" s="1"/>
  <c r="N89" i="8"/>
  <c r="N96" i="8" s="1"/>
  <c r="L89" i="8"/>
  <c r="H93" i="8" s="1"/>
  <c r="AB10" i="8" s="1"/>
  <c r="K89" i="8"/>
  <c r="J89" i="8"/>
  <c r="AG86" i="8"/>
  <c r="AC86" i="8"/>
  <c r="Y86" i="8"/>
  <c r="U86" i="8"/>
  <c r="Q86" i="8"/>
  <c r="M86" i="8"/>
  <c r="I86" i="8"/>
  <c r="H86" i="8"/>
  <c r="X16" i="8" s="1"/>
  <c r="G86" i="8"/>
  <c r="W16" i="8" s="1"/>
  <c r="F86" i="8"/>
  <c r="V16" i="8" s="1"/>
  <c r="AG85" i="8"/>
  <c r="AC85" i="8"/>
  <c r="Y85" i="8"/>
  <c r="U85" i="8"/>
  <c r="Q85" i="8"/>
  <c r="M85" i="8"/>
  <c r="I85" i="8"/>
  <c r="H85" i="8"/>
  <c r="X15" i="8" s="1"/>
  <c r="G85" i="8"/>
  <c r="W15" i="8" s="1"/>
  <c r="F85" i="8"/>
  <c r="V15" i="8" s="1"/>
  <c r="AJ84" i="8"/>
  <c r="AI84" i="8"/>
  <c r="AH84" i="8"/>
  <c r="AF84" i="8"/>
  <c r="AE84" i="8"/>
  <c r="AD84" i="8"/>
  <c r="AB84" i="8"/>
  <c r="AA84" i="8"/>
  <c r="Z84" i="8"/>
  <c r="X84" i="8"/>
  <c r="W84" i="8"/>
  <c r="V84" i="8"/>
  <c r="T84" i="8"/>
  <c r="S84" i="8"/>
  <c r="R84" i="8"/>
  <c r="P84" i="8"/>
  <c r="O84" i="8"/>
  <c r="N84" i="8"/>
  <c r="L84" i="8"/>
  <c r="K84" i="8"/>
  <c r="J84" i="8"/>
  <c r="AG82" i="8"/>
  <c r="AC82" i="8"/>
  <c r="Y82" i="8"/>
  <c r="U82" i="8"/>
  <c r="Q82" i="8"/>
  <c r="M82" i="8"/>
  <c r="I82" i="8"/>
  <c r="H82" i="8"/>
  <c r="X12" i="8" s="1"/>
  <c r="G82" i="8"/>
  <c r="W12" i="8" s="1"/>
  <c r="F82" i="8"/>
  <c r="V12" i="8" s="1"/>
  <c r="AG81" i="8"/>
  <c r="AC81" i="8"/>
  <c r="Y81" i="8"/>
  <c r="U81" i="8"/>
  <c r="Q81" i="8"/>
  <c r="M81" i="8"/>
  <c r="I81" i="8"/>
  <c r="H81" i="8"/>
  <c r="X11" i="8" s="1"/>
  <c r="G81" i="8"/>
  <c r="W11" i="8" s="1"/>
  <c r="F81" i="8"/>
  <c r="V11" i="8" s="1"/>
  <c r="AG80" i="8"/>
  <c r="AC80" i="8"/>
  <c r="Y80" i="8"/>
  <c r="U80" i="8"/>
  <c r="Q80" i="8"/>
  <c r="M80" i="8"/>
  <c r="I80" i="8"/>
  <c r="AG79" i="8"/>
  <c r="AC79" i="8"/>
  <c r="Y79" i="8"/>
  <c r="U79" i="8"/>
  <c r="Q79" i="8"/>
  <c r="M79" i="8"/>
  <c r="I79" i="8"/>
  <c r="AG78" i="8"/>
  <c r="AC78" i="8"/>
  <c r="Y78" i="8"/>
  <c r="U78" i="8"/>
  <c r="Q78" i="8"/>
  <c r="M78" i="8"/>
  <c r="I78" i="8"/>
  <c r="H78" i="8"/>
  <c r="X8" i="8" s="1"/>
  <c r="G78" i="8"/>
  <c r="W8" i="8" s="1"/>
  <c r="F78" i="8"/>
  <c r="V8" i="8" s="1"/>
  <c r="AG77" i="8"/>
  <c r="AC77" i="8"/>
  <c r="Y77" i="8"/>
  <c r="U77" i="8"/>
  <c r="Q77" i="8"/>
  <c r="M77" i="8"/>
  <c r="I77" i="8"/>
  <c r="H77" i="8"/>
  <c r="X7" i="8" s="1"/>
  <c r="G77" i="8"/>
  <c r="W7" i="8" s="1"/>
  <c r="F77" i="8"/>
  <c r="V7" i="8" s="1"/>
  <c r="AJ76" i="8"/>
  <c r="AJ83" i="8" s="1"/>
  <c r="AI76" i="8"/>
  <c r="AH76" i="8"/>
  <c r="AH83" i="8" s="1"/>
  <c r="AF76" i="8"/>
  <c r="AF83" i="8" s="1"/>
  <c r="AE76" i="8"/>
  <c r="AE83" i="8" s="1"/>
  <c r="AD76" i="8"/>
  <c r="AD83" i="8" s="1"/>
  <c r="AB76" i="8"/>
  <c r="AB83" i="8" s="1"/>
  <c r="AA76" i="8"/>
  <c r="AA83" i="8" s="1"/>
  <c r="Z76" i="8"/>
  <c r="X76" i="8"/>
  <c r="X83" i="8" s="1"/>
  <c r="W76" i="8"/>
  <c r="W83" i="8" s="1"/>
  <c r="V76" i="8"/>
  <c r="V83" i="8" s="1"/>
  <c r="T76" i="8"/>
  <c r="T83" i="8" s="1"/>
  <c r="S76" i="8"/>
  <c r="R76" i="8"/>
  <c r="R83" i="8" s="1"/>
  <c r="P76" i="8"/>
  <c r="P83" i="8" s="1"/>
  <c r="O76" i="8"/>
  <c r="O83" i="8" s="1"/>
  <c r="N76" i="8"/>
  <c r="N83" i="8" s="1"/>
  <c r="L76" i="8"/>
  <c r="L83" i="8" s="1"/>
  <c r="K76" i="8"/>
  <c r="K83" i="8" s="1"/>
  <c r="J76" i="8"/>
  <c r="AG73" i="8"/>
  <c r="AC73" i="8"/>
  <c r="Y73" i="8"/>
  <c r="U73" i="8"/>
  <c r="Q73" i="8"/>
  <c r="M73" i="8"/>
  <c r="I73" i="8"/>
  <c r="H73" i="8"/>
  <c r="T16" i="8" s="1"/>
  <c r="G73" i="8"/>
  <c r="S16" i="8" s="1"/>
  <c r="F73" i="8"/>
  <c r="R16" i="8" s="1"/>
  <c r="AG72" i="8"/>
  <c r="AC72" i="8"/>
  <c r="Y72" i="8"/>
  <c r="U72" i="8"/>
  <c r="Q72" i="8"/>
  <c r="M72" i="8"/>
  <c r="I72" i="8"/>
  <c r="H72" i="8"/>
  <c r="T15" i="8" s="1"/>
  <c r="G72" i="8"/>
  <c r="S15" i="8" s="1"/>
  <c r="F72" i="8"/>
  <c r="R15" i="8" s="1"/>
  <c r="AJ71" i="8"/>
  <c r="AI71" i="8"/>
  <c r="AH71" i="8"/>
  <c r="AF71" i="8"/>
  <c r="AE71" i="8"/>
  <c r="AD71" i="8"/>
  <c r="AB71" i="8"/>
  <c r="AA71" i="8"/>
  <c r="Z71" i="8"/>
  <c r="X71" i="8"/>
  <c r="W71" i="8"/>
  <c r="V71" i="8"/>
  <c r="T71" i="8"/>
  <c r="S71" i="8"/>
  <c r="R71" i="8"/>
  <c r="P71" i="8"/>
  <c r="O71" i="8"/>
  <c r="N71" i="8"/>
  <c r="L71" i="8"/>
  <c r="K71" i="8"/>
  <c r="J71" i="8"/>
  <c r="AG69" i="8"/>
  <c r="AC69" i="8"/>
  <c r="Y69" i="8"/>
  <c r="U69" i="8"/>
  <c r="Q69" i="8"/>
  <c r="M69" i="8"/>
  <c r="I69" i="8"/>
  <c r="H69" i="8"/>
  <c r="T12" i="8" s="1"/>
  <c r="G69" i="8"/>
  <c r="S12" i="8" s="1"/>
  <c r="F69" i="8"/>
  <c r="AG68" i="8"/>
  <c r="AC68" i="8"/>
  <c r="Y68" i="8"/>
  <c r="U68" i="8"/>
  <c r="Q68" i="8"/>
  <c r="M68" i="8"/>
  <c r="I68" i="8"/>
  <c r="H68" i="8"/>
  <c r="T11" i="8" s="1"/>
  <c r="G68" i="8"/>
  <c r="S11" i="8" s="1"/>
  <c r="F68" i="8"/>
  <c r="R11" i="8" s="1"/>
  <c r="AG67" i="8"/>
  <c r="AC67" i="8"/>
  <c r="Y67" i="8"/>
  <c r="U67" i="8"/>
  <c r="Q67" i="8"/>
  <c r="M67" i="8"/>
  <c r="I67" i="8"/>
  <c r="AG66" i="8"/>
  <c r="AC66" i="8"/>
  <c r="Y66" i="8"/>
  <c r="U66" i="8"/>
  <c r="Q66" i="8"/>
  <c r="M66" i="8"/>
  <c r="I66" i="8"/>
  <c r="AG65" i="8"/>
  <c r="AC65" i="8"/>
  <c r="Y65" i="8"/>
  <c r="U65" i="8"/>
  <c r="Q65" i="8"/>
  <c r="M65" i="8"/>
  <c r="I65" i="8"/>
  <c r="H65" i="8"/>
  <c r="T8" i="8" s="1"/>
  <c r="G65" i="8"/>
  <c r="S8" i="8" s="1"/>
  <c r="F65" i="8"/>
  <c r="R8" i="8" s="1"/>
  <c r="AG64" i="8"/>
  <c r="AC64" i="8"/>
  <c r="Y64" i="8"/>
  <c r="U64" i="8"/>
  <c r="Q64" i="8"/>
  <c r="M64" i="8"/>
  <c r="I64" i="8"/>
  <c r="H64" i="8"/>
  <c r="T7" i="8" s="1"/>
  <c r="G64" i="8"/>
  <c r="S7" i="8" s="1"/>
  <c r="F64" i="8"/>
  <c r="R7" i="8" s="1"/>
  <c r="AJ63" i="8"/>
  <c r="AJ70" i="8" s="1"/>
  <c r="AI63" i="8"/>
  <c r="AI70" i="8" s="1"/>
  <c r="AH63" i="8"/>
  <c r="AH70" i="8" s="1"/>
  <c r="AF63" i="8"/>
  <c r="AF70" i="8" s="1"/>
  <c r="AE63" i="8"/>
  <c r="AE70" i="8" s="1"/>
  <c r="AD63" i="8"/>
  <c r="AD70" i="8" s="1"/>
  <c r="AB63" i="8"/>
  <c r="AB70" i="8" s="1"/>
  <c r="AA63" i="8"/>
  <c r="AA70" i="8" s="1"/>
  <c r="Z63" i="8"/>
  <c r="Z70" i="8" s="1"/>
  <c r="X63" i="8"/>
  <c r="X70" i="8" s="1"/>
  <c r="W63" i="8"/>
  <c r="W70" i="8" s="1"/>
  <c r="V63" i="8"/>
  <c r="V70" i="8" s="1"/>
  <c r="T63" i="8"/>
  <c r="T70" i="8" s="1"/>
  <c r="S63" i="8"/>
  <c r="S70" i="8" s="1"/>
  <c r="R63" i="8"/>
  <c r="P63" i="8"/>
  <c r="P70" i="8" s="1"/>
  <c r="O63" i="8"/>
  <c r="O70" i="8" s="1"/>
  <c r="N63" i="8"/>
  <c r="N70" i="8" s="1"/>
  <c r="L63" i="8"/>
  <c r="K63" i="8"/>
  <c r="J63" i="8"/>
  <c r="AG60" i="8"/>
  <c r="AC60" i="8"/>
  <c r="Y60" i="8"/>
  <c r="U60" i="8"/>
  <c r="Q60" i="8"/>
  <c r="M60" i="8"/>
  <c r="I60" i="8"/>
  <c r="H60" i="8"/>
  <c r="P16" i="8" s="1"/>
  <c r="G60" i="8"/>
  <c r="O16" i="8" s="1"/>
  <c r="F60" i="8"/>
  <c r="N16" i="8" s="1"/>
  <c r="AG59" i="8"/>
  <c r="AC59" i="8"/>
  <c r="Y59" i="8"/>
  <c r="U59" i="8"/>
  <c r="Q59" i="8"/>
  <c r="M59" i="8"/>
  <c r="I59" i="8"/>
  <c r="H59" i="8"/>
  <c r="P15" i="8" s="1"/>
  <c r="G59" i="8"/>
  <c r="O15" i="8" s="1"/>
  <c r="F59" i="8"/>
  <c r="N15" i="8" s="1"/>
  <c r="AJ58" i="8"/>
  <c r="AI58" i="8"/>
  <c r="AH58" i="8"/>
  <c r="AF58" i="8"/>
  <c r="AE58" i="8"/>
  <c r="AD58" i="8"/>
  <c r="AB58" i="8"/>
  <c r="AA58" i="8"/>
  <c r="Z58" i="8"/>
  <c r="X58" i="8"/>
  <c r="W58" i="8"/>
  <c r="V58" i="8"/>
  <c r="T58" i="8"/>
  <c r="S58" i="8"/>
  <c r="R58" i="8"/>
  <c r="P58" i="8"/>
  <c r="O58" i="8"/>
  <c r="N58" i="8"/>
  <c r="L58" i="8"/>
  <c r="K58" i="8"/>
  <c r="J58" i="8"/>
  <c r="AG56" i="8"/>
  <c r="AC56" i="8"/>
  <c r="Y56" i="8"/>
  <c r="U56" i="8"/>
  <c r="Q56" i="8"/>
  <c r="M56" i="8"/>
  <c r="I56" i="8"/>
  <c r="H56" i="8"/>
  <c r="P12" i="8" s="1"/>
  <c r="G56" i="8"/>
  <c r="O12" i="8" s="1"/>
  <c r="F56" i="8"/>
  <c r="N12" i="8" s="1"/>
  <c r="AG55" i="8"/>
  <c r="AC55" i="8"/>
  <c r="Y55" i="8"/>
  <c r="U55" i="8"/>
  <c r="Q55" i="8"/>
  <c r="M55" i="8"/>
  <c r="I55" i="8"/>
  <c r="H55" i="8"/>
  <c r="P11" i="8" s="1"/>
  <c r="G55" i="8"/>
  <c r="O11" i="8" s="1"/>
  <c r="F55" i="8"/>
  <c r="N11" i="8" s="1"/>
  <c r="AG54" i="8"/>
  <c r="AC54" i="8"/>
  <c r="Y54" i="8"/>
  <c r="U54" i="8"/>
  <c r="Q54" i="8"/>
  <c r="M54" i="8"/>
  <c r="I54" i="8"/>
  <c r="AG53" i="8"/>
  <c r="AC53" i="8"/>
  <c r="Y53" i="8"/>
  <c r="U53" i="8"/>
  <c r="Q53" i="8"/>
  <c r="M53" i="8"/>
  <c r="I53" i="8"/>
  <c r="AG52" i="8"/>
  <c r="AC52" i="8"/>
  <c r="Y52" i="8"/>
  <c r="U52" i="8"/>
  <c r="Q52" i="8"/>
  <c r="M52" i="8"/>
  <c r="I52" i="8"/>
  <c r="H52" i="8"/>
  <c r="P8" i="8" s="1"/>
  <c r="G52" i="8"/>
  <c r="O8" i="8" s="1"/>
  <c r="F52" i="8"/>
  <c r="N8" i="8" s="1"/>
  <c r="AG51" i="8"/>
  <c r="AC51" i="8"/>
  <c r="Y51" i="8"/>
  <c r="U51" i="8"/>
  <c r="Q51" i="8"/>
  <c r="M51" i="8"/>
  <c r="I51" i="8"/>
  <c r="H51" i="8"/>
  <c r="P7" i="8" s="1"/>
  <c r="G51" i="8"/>
  <c r="O7" i="8" s="1"/>
  <c r="F51" i="8"/>
  <c r="N7" i="8" s="1"/>
  <c r="AJ50" i="8"/>
  <c r="AJ57" i="8" s="1"/>
  <c r="AI50" i="8"/>
  <c r="AI57" i="8" s="1"/>
  <c r="AH50" i="8"/>
  <c r="AH57" i="8" s="1"/>
  <c r="AF50" i="8"/>
  <c r="AF57" i="8" s="1"/>
  <c r="AE50" i="8"/>
  <c r="AE57" i="8" s="1"/>
  <c r="AD50" i="8"/>
  <c r="AD57" i="8" s="1"/>
  <c r="AB50" i="8"/>
  <c r="AB57" i="8" s="1"/>
  <c r="AA50" i="8"/>
  <c r="AA57" i="8" s="1"/>
  <c r="Z50" i="8"/>
  <c r="Z57" i="8" s="1"/>
  <c r="X50" i="8"/>
  <c r="X57" i="8" s="1"/>
  <c r="W50" i="8"/>
  <c r="W57" i="8" s="1"/>
  <c r="V50" i="8"/>
  <c r="T50" i="8"/>
  <c r="T57" i="8" s="1"/>
  <c r="S50" i="8"/>
  <c r="R50" i="8"/>
  <c r="R57" i="8" s="1"/>
  <c r="P50" i="8"/>
  <c r="H53" i="8" s="1"/>
  <c r="O50" i="8"/>
  <c r="G53" i="8" s="1"/>
  <c r="N50" i="8"/>
  <c r="L50" i="8"/>
  <c r="K50" i="8"/>
  <c r="J50" i="8"/>
  <c r="K12" i="8"/>
  <c r="J57" i="8" l="1"/>
  <c r="F54" i="8"/>
  <c r="L57" i="8"/>
  <c r="H54" i="8"/>
  <c r="N57" i="8"/>
  <c r="F53" i="8"/>
  <c r="Q89" i="8"/>
  <c r="E103" i="8"/>
  <c r="AC7" i="8" s="1"/>
  <c r="J44" i="8"/>
  <c r="F41" i="8"/>
  <c r="E41" i="8" s="1"/>
  <c r="F16" i="8"/>
  <c r="K57" i="8"/>
  <c r="G54" i="8"/>
  <c r="O10" i="8" s="1"/>
  <c r="R12" i="8"/>
  <c r="F89" i="8"/>
  <c r="Z6" i="8" s="1"/>
  <c r="F15" i="8"/>
  <c r="F29" i="8" s="1"/>
  <c r="F30" i="8"/>
  <c r="H16" i="8"/>
  <c r="H30" i="8" s="1"/>
  <c r="G16" i="8"/>
  <c r="G30" i="8" s="1"/>
  <c r="H29" i="8"/>
  <c r="G29" i="8"/>
  <c r="V57" i="8"/>
  <c r="E53" i="8"/>
  <c r="J109" i="8"/>
  <c r="F102" i="8"/>
  <c r="H7" i="8"/>
  <c r="H21" i="8" s="1"/>
  <c r="G11" i="8"/>
  <c r="G25" i="8" s="1"/>
  <c r="H11" i="8"/>
  <c r="H25" i="8" s="1"/>
  <c r="F11" i="8"/>
  <c r="F25" i="8" s="1"/>
  <c r="F7" i="8"/>
  <c r="F21" i="8" s="1"/>
  <c r="M50" i="8"/>
  <c r="F12" i="8"/>
  <c r="F26" i="8" s="1"/>
  <c r="G12" i="8"/>
  <c r="G26" i="8" s="1"/>
  <c r="H12" i="8"/>
  <c r="H26" i="8" s="1"/>
  <c r="H8" i="8"/>
  <c r="H22" i="8" s="1"/>
  <c r="G8" i="8"/>
  <c r="G22" i="8" s="1"/>
  <c r="G7" i="8"/>
  <c r="G21" i="8" s="1"/>
  <c r="F8" i="8"/>
  <c r="F22" i="8" s="1"/>
  <c r="K10" i="8"/>
  <c r="L44" i="8"/>
  <c r="E46" i="8"/>
  <c r="F67" i="8"/>
  <c r="R10" i="8" s="1"/>
  <c r="E39" i="8"/>
  <c r="K44" i="8"/>
  <c r="F37" i="8"/>
  <c r="J6" i="8" s="1"/>
  <c r="G37" i="8"/>
  <c r="G44" i="8" s="1"/>
  <c r="F45" i="8"/>
  <c r="J14" i="8" s="1"/>
  <c r="I37" i="8"/>
  <c r="E37" i="8" s="1"/>
  <c r="I45" i="8"/>
  <c r="E45" i="8" s="1"/>
  <c r="I14" i="8" s="1"/>
  <c r="H110" i="8"/>
  <c r="AF14" i="8" s="1"/>
  <c r="E44" i="8"/>
  <c r="I44" i="8"/>
  <c r="E40" i="8"/>
  <c r="H44" i="8"/>
  <c r="L13" i="8" s="1"/>
  <c r="J10" i="8"/>
  <c r="E111" i="8"/>
  <c r="AC15" i="8" s="1"/>
  <c r="L10" i="8"/>
  <c r="Q71" i="8"/>
  <c r="E112" i="8"/>
  <c r="AC16" i="8" s="1"/>
  <c r="Y71" i="8"/>
  <c r="L109" i="8"/>
  <c r="M102" i="8"/>
  <c r="M109" i="8" s="1"/>
  <c r="Y84" i="8"/>
  <c r="M89" i="8"/>
  <c r="M96" i="8" s="1"/>
  <c r="Q58" i="8"/>
  <c r="G110" i="8"/>
  <c r="AE14" i="8" s="1"/>
  <c r="O109" i="8"/>
  <c r="AG58" i="8"/>
  <c r="I89" i="8"/>
  <c r="Y97" i="8"/>
  <c r="M97" i="8"/>
  <c r="M110" i="8"/>
  <c r="Q84" i="8"/>
  <c r="Y76" i="8"/>
  <c r="Y83" i="8" s="1"/>
  <c r="M63" i="8"/>
  <c r="M70" i="8" s="1"/>
  <c r="E108" i="8"/>
  <c r="AC12" i="8" s="1"/>
  <c r="I58" i="8"/>
  <c r="N109" i="8"/>
  <c r="I71" i="8"/>
  <c r="G102" i="8"/>
  <c r="I102" i="8"/>
  <c r="H105" i="8"/>
  <c r="H102" i="8"/>
  <c r="P109" i="8"/>
  <c r="F110" i="8"/>
  <c r="AD14" i="8" s="1"/>
  <c r="E107" i="8"/>
  <c r="AC11" i="8" s="1"/>
  <c r="E104" i="8"/>
  <c r="AC8" i="8" s="1"/>
  <c r="I110" i="8"/>
  <c r="F106" i="8"/>
  <c r="AD10" i="8" s="1"/>
  <c r="G106" i="8"/>
  <c r="AE10" i="8" s="1"/>
  <c r="U58" i="8"/>
  <c r="AG84" i="8"/>
  <c r="U71" i="8"/>
  <c r="I76" i="8"/>
  <c r="I83" i="8" s="1"/>
  <c r="Y63" i="8"/>
  <c r="Y70" i="8" s="1"/>
  <c r="U97" i="8"/>
  <c r="Q50" i="8"/>
  <c r="Q57" i="8" s="1"/>
  <c r="AC89" i="8"/>
  <c r="AC96" i="8" s="1"/>
  <c r="E91" i="8"/>
  <c r="Y8" i="8" s="1"/>
  <c r="Q97" i="8"/>
  <c r="E72" i="8"/>
  <c r="Q15" i="8" s="1"/>
  <c r="Q96" i="8"/>
  <c r="AC63" i="8"/>
  <c r="AC70" i="8" s="1"/>
  <c r="Q76" i="8"/>
  <c r="Q83" i="8" s="1"/>
  <c r="I97" i="8"/>
  <c r="Y89" i="8"/>
  <c r="AG50" i="8"/>
  <c r="AG57" i="8" s="1"/>
  <c r="Q63" i="8"/>
  <c r="Q70" i="8" s="1"/>
  <c r="AG71" i="8"/>
  <c r="G97" i="8"/>
  <c r="AA14" i="8" s="1"/>
  <c r="AC97" i="8"/>
  <c r="U89" i="8"/>
  <c r="U96" i="8" s="1"/>
  <c r="E99" i="8"/>
  <c r="Y16" i="8" s="1"/>
  <c r="G89" i="8"/>
  <c r="AA6" i="8" s="1"/>
  <c r="H89" i="8"/>
  <c r="AB6" i="8" s="1"/>
  <c r="E98" i="8"/>
  <c r="Y15" i="8" s="1"/>
  <c r="E94" i="8"/>
  <c r="Y11" i="8" s="1"/>
  <c r="E90" i="8"/>
  <c r="Y7" i="8" s="1"/>
  <c r="H97" i="8"/>
  <c r="AB14" i="8" s="1"/>
  <c r="E95" i="8"/>
  <c r="J96" i="8"/>
  <c r="AD13" i="8" s="1"/>
  <c r="L96" i="8"/>
  <c r="AF13" i="8" s="1"/>
  <c r="AG76" i="8"/>
  <c r="AG83" i="8" s="1"/>
  <c r="AC84" i="8"/>
  <c r="E81" i="8"/>
  <c r="U11" i="8" s="1"/>
  <c r="Z83" i="8"/>
  <c r="E86" i="8"/>
  <c r="U16" i="8" s="1"/>
  <c r="U84" i="8"/>
  <c r="G79" i="8"/>
  <c r="W9" i="8" s="1"/>
  <c r="H79" i="8"/>
  <c r="X9" i="8" s="1"/>
  <c r="E78" i="8"/>
  <c r="U8" i="8" s="1"/>
  <c r="F79" i="8"/>
  <c r="V9" i="8" s="1"/>
  <c r="U76" i="8"/>
  <c r="U83" i="8" s="1"/>
  <c r="H84" i="8"/>
  <c r="X14" i="8" s="1"/>
  <c r="M84" i="8"/>
  <c r="E85" i="8"/>
  <c r="U15" i="8" s="1"/>
  <c r="I84" i="8"/>
  <c r="J83" i="8"/>
  <c r="G80" i="8"/>
  <c r="W10" i="8" s="1"/>
  <c r="G76" i="8"/>
  <c r="W6" i="8" s="1"/>
  <c r="E77" i="8"/>
  <c r="U7" i="8" s="1"/>
  <c r="G67" i="8"/>
  <c r="S10" i="8" s="1"/>
  <c r="AG63" i="8"/>
  <c r="AG70" i="8" s="1"/>
  <c r="AC71" i="8"/>
  <c r="G71" i="8"/>
  <c r="S14" i="8" s="1"/>
  <c r="E64" i="8"/>
  <c r="Q7" i="8" s="1"/>
  <c r="R70" i="8"/>
  <c r="H63" i="8"/>
  <c r="T6" i="8" s="1"/>
  <c r="E65" i="8"/>
  <c r="Q8" i="8" s="1"/>
  <c r="F71" i="8"/>
  <c r="R14" i="8" s="1"/>
  <c r="M71" i="8"/>
  <c r="E68" i="8"/>
  <c r="Q11" i="8" s="1"/>
  <c r="E73" i="8"/>
  <c r="Q16" i="8" s="1"/>
  <c r="H67" i="8"/>
  <c r="T10" i="8" s="1"/>
  <c r="I63" i="8"/>
  <c r="I70" i="8" s="1"/>
  <c r="AC58" i="8"/>
  <c r="AC50" i="8"/>
  <c r="AC57" i="8" s="1"/>
  <c r="O9" i="8"/>
  <c r="N9" i="8"/>
  <c r="Y58" i="8"/>
  <c r="G58" i="8"/>
  <c r="O14" i="8" s="1"/>
  <c r="P9" i="8"/>
  <c r="E52" i="8"/>
  <c r="M8" i="8" s="1"/>
  <c r="Y50" i="8"/>
  <c r="Y57" i="8" s="1"/>
  <c r="H58" i="8"/>
  <c r="P14" i="8" s="1"/>
  <c r="E59" i="8"/>
  <c r="M15" i="8" s="1"/>
  <c r="U50" i="8"/>
  <c r="M58" i="8"/>
  <c r="E55" i="8"/>
  <c r="M11" i="8" s="1"/>
  <c r="G50" i="8"/>
  <c r="O6" i="8" s="1"/>
  <c r="O57" i="8"/>
  <c r="P57" i="8"/>
  <c r="E60" i="8"/>
  <c r="M16" i="8" s="1"/>
  <c r="E51" i="8"/>
  <c r="M7" i="8" s="1"/>
  <c r="I50" i="8"/>
  <c r="I57" i="8" s="1"/>
  <c r="L6" i="8"/>
  <c r="I11" i="8"/>
  <c r="I12" i="8"/>
  <c r="I8" i="8"/>
  <c r="I15" i="8"/>
  <c r="H71" i="8"/>
  <c r="T14" i="8" s="1"/>
  <c r="R96" i="8"/>
  <c r="F97" i="8"/>
  <c r="Z14" i="8" s="1"/>
  <c r="F66" i="8"/>
  <c r="E69" i="8"/>
  <c r="J70" i="8"/>
  <c r="S57" i="8"/>
  <c r="G66" i="8"/>
  <c r="S9" i="8" s="1"/>
  <c r="K70" i="8"/>
  <c r="S83" i="8"/>
  <c r="AI83" i="8"/>
  <c r="F50" i="8"/>
  <c r="N6" i="8" s="1"/>
  <c r="H66" i="8"/>
  <c r="T9" i="8" s="1"/>
  <c r="L70" i="8"/>
  <c r="F76" i="8"/>
  <c r="F80" i="8"/>
  <c r="H50" i="8"/>
  <c r="F58" i="8"/>
  <c r="N14" i="8" s="1"/>
  <c r="H76" i="8"/>
  <c r="F84" i="8"/>
  <c r="V14" i="8" s="1"/>
  <c r="F93" i="8"/>
  <c r="K14" i="8"/>
  <c r="P10" i="8"/>
  <c r="H80" i="8"/>
  <c r="X10" i="8" s="1"/>
  <c r="G84" i="8"/>
  <c r="W14" i="8" s="1"/>
  <c r="G93" i="8"/>
  <c r="AA10" i="8" s="1"/>
  <c r="K96" i="8"/>
  <c r="AE13" i="8" s="1"/>
  <c r="E82" i="8"/>
  <c r="K9" i="8"/>
  <c r="U63" i="8"/>
  <c r="M76" i="8"/>
  <c r="M83" i="8" s="1"/>
  <c r="AC76" i="8"/>
  <c r="AC83" i="8" s="1"/>
  <c r="L9" i="8"/>
  <c r="F63" i="8"/>
  <c r="R6" i="8" s="1"/>
  <c r="F92" i="8"/>
  <c r="E56" i="8"/>
  <c r="G63" i="8"/>
  <c r="G92" i="8"/>
  <c r="AA9" i="8" s="1"/>
  <c r="H92" i="8"/>
  <c r="AB9" i="8" s="1"/>
  <c r="E11" i="8" l="1"/>
  <c r="F109" i="8"/>
  <c r="AD6" i="8"/>
  <c r="H109" i="8"/>
  <c r="AF6" i="8"/>
  <c r="F70" i="8"/>
  <c r="E105" i="8"/>
  <c r="AC9" i="8" s="1"/>
  <c r="AF9" i="8"/>
  <c r="H9" i="8" s="1"/>
  <c r="H23" i="8" s="1"/>
  <c r="I109" i="8"/>
  <c r="E102" i="8"/>
  <c r="AC6" i="8" s="1"/>
  <c r="G109" i="8"/>
  <c r="AE6" i="8"/>
  <c r="K6" i="8"/>
  <c r="G6" i="8" s="1"/>
  <c r="G20" i="8" s="1"/>
  <c r="G27" i="8" s="1"/>
  <c r="E54" i="8"/>
  <c r="M10" i="8" s="1"/>
  <c r="E16" i="8"/>
  <c r="E30" i="8" s="1"/>
  <c r="H14" i="8"/>
  <c r="H28" i="8" s="1"/>
  <c r="G14" i="8"/>
  <c r="G28" i="8" s="1"/>
  <c r="F14" i="8"/>
  <c r="F28" i="8" s="1"/>
  <c r="E15" i="8"/>
  <c r="E29" i="8" s="1"/>
  <c r="I96" i="8"/>
  <c r="AC13" i="8" s="1"/>
  <c r="E7" i="8"/>
  <c r="E21" i="8" s="1"/>
  <c r="E25" i="8"/>
  <c r="G9" i="8"/>
  <c r="G23" i="8" s="1"/>
  <c r="H10" i="8"/>
  <c r="H24" i="8" s="1"/>
  <c r="G10" i="8"/>
  <c r="G24" i="8" s="1"/>
  <c r="E8" i="8"/>
  <c r="E22" i="8" s="1"/>
  <c r="F44" i="8"/>
  <c r="J13" i="8" s="1"/>
  <c r="J9" i="8"/>
  <c r="M57" i="8"/>
  <c r="G96" i="8"/>
  <c r="AA13" i="8" s="1"/>
  <c r="U57" i="8"/>
  <c r="E110" i="8"/>
  <c r="AC14" i="8" s="1"/>
  <c r="E63" i="8"/>
  <c r="Q6" i="8" s="1"/>
  <c r="E89" i="8"/>
  <c r="Y6" i="8" s="1"/>
  <c r="E58" i="8"/>
  <c r="M14" i="8" s="1"/>
  <c r="E106" i="8"/>
  <c r="AC10" i="8" s="1"/>
  <c r="Y96" i="8"/>
  <c r="E71" i="8"/>
  <c r="Q14" i="8" s="1"/>
  <c r="M9" i="8"/>
  <c r="E97" i="8"/>
  <c r="Y14" i="8" s="1"/>
  <c r="H96" i="8"/>
  <c r="AB13" i="8" s="1"/>
  <c r="E50" i="8"/>
  <c r="M6" i="8" s="1"/>
  <c r="H70" i="8"/>
  <c r="T13" i="8" s="1"/>
  <c r="K13" i="8"/>
  <c r="E84" i="8"/>
  <c r="U14" i="8" s="1"/>
  <c r="F96" i="8"/>
  <c r="Z13" i="8" s="1"/>
  <c r="Y12" i="8"/>
  <c r="E79" i="8"/>
  <c r="U9" i="8" s="1"/>
  <c r="G83" i="8"/>
  <c r="W13" i="8" s="1"/>
  <c r="E76" i="8"/>
  <c r="U6" i="8" s="1"/>
  <c r="E67" i="8"/>
  <c r="Q10" i="8" s="1"/>
  <c r="R13" i="8"/>
  <c r="G57" i="8"/>
  <c r="O13" i="8" s="1"/>
  <c r="F57" i="8"/>
  <c r="N13" i="8" s="1"/>
  <c r="I6" i="8"/>
  <c r="E6" i="8" s="1"/>
  <c r="I9" i="8"/>
  <c r="H57" i="8"/>
  <c r="P13" i="8" s="1"/>
  <c r="P6" i="8"/>
  <c r="Q12" i="8"/>
  <c r="U70" i="8"/>
  <c r="X6" i="8"/>
  <c r="H6" i="8" s="1"/>
  <c r="H20" i="8" s="1"/>
  <c r="H27" i="8" s="1"/>
  <c r="H83" i="8"/>
  <c r="X13" i="8" s="1"/>
  <c r="U12" i="8"/>
  <c r="G70" i="8"/>
  <c r="S13" i="8" s="1"/>
  <c r="S6" i="8"/>
  <c r="V10" i="8"/>
  <c r="E80" i="8"/>
  <c r="U10" i="8" s="1"/>
  <c r="R9" i="8"/>
  <c r="E66" i="8"/>
  <c r="Q9" i="8" s="1"/>
  <c r="N10" i="8"/>
  <c r="M12" i="8"/>
  <c r="E12" i="8" s="1"/>
  <c r="E92" i="8"/>
  <c r="Y9" i="8" s="1"/>
  <c r="Z9" i="8"/>
  <c r="V6" i="8"/>
  <c r="F6" i="8" s="1"/>
  <c r="F20" i="8" s="1"/>
  <c r="F27" i="8" s="1"/>
  <c r="F83" i="8"/>
  <c r="V13" i="8" s="1"/>
  <c r="I10" i="8"/>
  <c r="Z10" i="8"/>
  <c r="E93" i="8"/>
  <c r="Y10" i="8" s="1"/>
  <c r="J27" i="7"/>
  <c r="E109" i="8" l="1"/>
  <c r="F13" i="8"/>
  <c r="E14" i="8"/>
  <c r="E28" i="8" s="1"/>
  <c r="E96" i="8"/>
  <c r="Y13" i="8" s="1"/>
  <c r="F10" i="8"/>
  <c r="F24" i="8" s="1"/>
  <c r="F9" i="8"/>
  <c r="F23" i="8" s="1"/>
  <c r="E70" i="8"/>
  <c r="Q13" i="8" s="1"/>
  <c r="E26" i="8"/>
  <c r="E20" i="8"/>
  <c r="E9" i="8"/>
  <c r="E23" i="8" s="1"/>
  <c r="E10" i="8"/>
  <c r="E24" i="8" s="1"/>
  <c r="E57" i="8"/>
  <c r="M13" i="8" s="1"/>
  <c r="E83" i="8"/>
  <c r="U13" i="8" s="1"/>
  <c r="I13" i="8"/>
  <c r="G13" i="8"/>
  <c r="U85" i="7"/>
  <c r="U86" i="7"/>
  <c r="AG72" i="7"/>
  <c r="AG73" i="7"/>
  <c r="G41" i="7"/>
  <c r="K10" i="7" s="1"/>
  <c r="Q47" i="7"/>
  <c r="Q46" i="7"/>
  <c r="T45" i="7"/>
  <c r="S45" i="7"/>
  <c r="R45" i="7"/>
  <c r="Q43" i="7"/>
  <c r="Q42" i="7"/>
  <c r="Q41" i="7"/>
  <c r="Q40" i="7"/>
  <c r="Q39" i="7"/>
  <c r="Q38" i="7"/>
  <c r="T37" i="7"/>
  <c r="H41" i="7" s="1"/>
  <c r="L10" i="7" s="1"/>
  <c r="S37" i="7"/>
  <c r="S44" i="7" s="1"/>
  <c r="R37" i="7"/>
  <c r="R44" i="7" s="1"/>
  <c r="M47" i="7"/>
  <c r="M46" i="7"/>
  <c r="P45" i="7"/>
  <c r="O45" i="7"/>
  <c r="N45" i="7"/>
  <c r="M43" i="7"/>
  <c r="M42" i="7"/>
  <c r="M41" i="7"/>
  <c r="M40" i="7"/>
  <c r="M39" i="7"/>
  <c r="M38" i="7"/>
  <c r="P37" i="7"/>
  <c r="P44" i="7" s="1"/>
  <c r="O37" i="7"/>
  <c r="O44" i="7" s="1"/>
  <c r="N37" i="7"/>
  <c r="N44" i="7" s="1"/>
  <c r="AD50" i="7"/>
  <c r="AD57" i="7" s="1"/>
  <c r="AE50" i="7"/>
  <c r="AE57" i="7" s="1"/>
  <c r="AF50" i="7"/>
  <c r="AF57" i="7" s="1"/>
  <c r="AC51" i="7"/>
  <c r="AC52" i="7"/>
  <c r="AC53" i="7"/>
  <c r="AC54" i="7"/>
  <c r="AC55" i="7"/>
  <c r="AC56" i="7"/>
  <c r="AD58" i="7"/>
  <c r="AE58" i="7"/>
  <c r="AF58" i="7"/>
  <c r="AC59" i="7"/>
  <c r="AC60" i="7"/>
  <c r="AD63" i="7"/>
  <c r="AD70" i="7" s="1"/>
  <c r="AE63" i="7"/>
  <c r="AF63" i="7"/>
  <c r="AF70" i="7" s="1"/>
  <c r="AC64" i="7"/>
  <c r="AC65" i="7"/>
  <c r="AC66" i="7"/>
  <c r="AC67" i="7"/>
  <c r="AC68" i="7"/>
  <c r="AC69" i="7"/>
  <c r="AD71" i="7"/>
  <c r="AE71" i="7"/>
  <c r="AF71" i="7"/>
  <c r="AC72" i="7"/>
  <c r="AC73" i="7"/>
  <c r="AD76" i="7"/>
  <c r="AE76" i="7"/>
  <c r="AE83" i="7" s="1"/>
  <c r="AF76" i="7"/>
  <c r="AF83" i="7" s="1"/>
  <c r="AC77" i="7"/>
  <c r="AC78" i="7"/>
  <c r="AC79" i="7"/>
  <c r="AC80" i="7"/>
  <c r="AC81" i="7"/>
  <c r="AC82" i="7"/>
  <c r="AD84" i="7"/>
  <c r="AE84" i="7"/>
  <c r="AF84" i="7"/>
  <c r="AC85" i="7"/>
  <c r="AC86" i="7"/>
  <c r="AD89" i="7"/>
  <c r="AD96" i="7" s="1"/>
  <c r="AE89" i="7"/>
  <c r="AE96" i="7" s="1"/>
  <c r="AF89" i="7"/>
  <c r="AF96" i="7" s="1"/>
  <c r="AC90" i="7"/>
  <c r="AC91" i="7"/>
  <c r="AC92" i="7"/>
  <c r="AC93" i="7"/>
  <c r="AC94" i="7"/>
  <c r="AC95" i="7"/>
  <c r="AD97" i="7"/>
  <c r="AE97" i="7"/>
  <c r="AF97" i="7"/>
  <c r="AC98" i="7"/>
  <c r="AC99" i="7"/>
  <c r="Y99" i="7"/>
  <c r="U99" i="7"/>
  <c r="Q99" i="7"/>
  <c r="M99" i="7"/>
  <c r="I99" i="7"/>
  <c r="H99" i="7"/>
  <c r="AB16" i="7" s="1"/>
  <c r="G99" i="7"/>
  <c r="AA16" i="7" s="1"/>
  <c r="F99" i="7"/>
  <c r="Z16" i="7" s="1"/>
  <c r="Y98" i="7"/>
  <c r="U98" i="7"/>
  <c r="Q98" i="7"/>
  <c r="M98" i="7"/>
  <c r="I98" i="7"/>
  <c r="H98" i="7"/>
  <c r="AB15" i="7" s="1"/>
  <c r="G98" i="7"/>
  <c r="AA15" i="7" s="1"/>
  <c r="F98" i="7"/>
  <c r="Z15" i="7" s="1"/>
  <c r="AB97" i="7"/>
  <c r="AA97" i="7"/>
  <c r="Z97" i="7"/>
  <c r="X97" i="7"/>
  <c r="W97" i="7"/>
  <c r="V97" i="7"/>
  <c r="T97" i="7"/>
  <c r="S97" i="7"/>
  <c r="R97" i="7"/>
  <c r="P97" i="7"/>
  <c r="O97" i="7"/>
  <c r="N97" i="7"/>
  <c r="L97" i="7"/>
  <c r="K97" i="7"/>
  <c r="J97" i="7"/>
  <c r="Y95" i="7"/>
  <c r="U95" i="7"/>
  <c r="Q95" i="7"/>
  <c r="M95" i="7"/>
  <c r="I95" i="7"/>
  <c r="H95" i="7"/>
  <c r="AB12" i="7" s="1"/>
  <c r="G95" i="7"/>
  <c r="AA12" i="7" s="1"/>
  <c r="F95" i="7"/>
  <c r="Z12" i="7" s="1"/>
  <c r="Y94" i="7"/>
  <c r="U94" i="7"/>
  <c r="Q94" i="7"/>
  <c r="M94" i="7"/>
  <c r="I94" i="7"/>
  <c r="H94" i="7"/>
  <c r="AB11" i="7" s="1"/>
  <c r="G94" i="7"/>
  <c r="AA11" i="7" s="1"/>
  <c r="F94" i="7"/>
  <c r="Z11" i="7" s="1"/>
  <c r="Y93" i="7"/>
  <c r="U93" i="7"/>
  <c r="Q93" i="7"/>
  <c r="M93" i="7"/>
  <c r="I93" i="7"/>
  <c r="Y92" i="7"/>
  <c r="U92" i="7"/>
  <c r="Q92" i="7"/>
  <c r="M92" i="7"/>
  <c r="I92" i="7"/>
  <c r="Y91" i="7"/>
  <c r="U91" i="7"/>
  <c r="Q91" i="7"/>
  <c r="M91" i="7"/>
  <c r="I91" i="7"/>
  <c r="H91" i="7"/>
  <c r="AB8" i="7" s="1"/>
  <c r="G91" i="7"/>
  <c r="AA8" i="7" s="1"/>
  <c r="F91" i="7"/>
  <c r="Z8" i="7" s="1"/>
  <c r="Y90" i="7"/>
  <c r="U90" i="7"/>
  <c r="Q90" i="7"/>
  <c r="M90" i="7"/>
  <c r="I90" i="7"/>
  <c r="H90" i="7"/>
  <c r="AB7" i="7" s="1"/>
  <c r="G90" i="7"/>
  <c r="AA7" i="7" s="1"/>
  <c r="F90" i="7"/>
  <c r="Z7" i="7" s="1"/>
  <c r="AB89" i="7"/>
  <c r="AB96" i="7" s="1"/>
  <c r="AA89" i="7"/>
  <c r="AA96" i="7" s="1"/>
  <c r="Z89" i="7"/>
  <c r="Z96" i="7" s="1"/>
  <c r="X89" i="7"/>
  <c r="X96" i="7" s="1"/>
  <c r="W89" i="7"/>
  <c r="V89" i="7"/>
  <c r="V96" i="7" s="1"/>
  <c r="T89" i="7"/>
  <c r="T96" i="7" s="1"/>
  <c r="S89" i="7"/>
  <c r="S96" i="7" s="1"/>
  <c r="R89" i="7"/>
  <c r="R96" i="7" s="1"/>
  <c r="P89" i="7"/>
  <c r="P96" i="7" s="1"/>
  <c r="O89" i="7"/>
  <c r="O96" i="7" s="1"/>
  <c r="N89" i="7"/>
  <c r="N96" i="7" s="1"/>
  <c r="L89" i="7"/>
  <c r="K89" i="7"/>
  <c r="J89" i="7"/>
  <c r="J96" i="7" s="1"/>
  <c r="AG86" i="7"/>
  <c r="Y86" i="7"/>
  <c r="Q86" i="7"/>
  <c r="M86" i="7"/>
  <c r="I86" i="7"/>
  <c r="H86" i="7"/>
  <c r="X16" i="7" s="1"/>
  <c r="G86" i="7"/>
  <c r="W16" i="7" s="1"/>
  <c r="F86" i="7"/>
  <c r="V16" i="7" s="1"/>
  <c r="AG85" i="7"/>
  <c r="Y85" i="7"/>
  <c r="Q85" i="7"/>
  <c r="M85" i="7"/>
  <c r="I85" i="7"/>
  <c r="H85" i="7"/>
  <c r="X15" i="7" s="1"/>
  <c r="G85" i="7"/>
  <c r="W15" i="7" s="1"/>
  <c r="F85" i="7"/>
  <c r="V15" i="7" s="1"/>
  <c r="AJ84" i="7"/>
  <c r="AI84" i="7"/>
  <c r="AH84" i="7"/>
  <c r="AB84" i="7"/>
  <c r="AA84" i="7"/>
  <c r="Z84" i="7"/>
  <c r="X84" i="7"/>
  <c r="W84" i="7"/>
  <c r="V84" i="7"/>
  <c r="T84" i="7"/>
  <c r="S84" i="7"/>
  <c r="R84" i="7"/>
  <c r="P84" i="7"/>
  <c r="O84" i="7"/>
  <c r="N84" i="7"/>
  <c r="L84" i="7"/>
  <c r="K84" i="7"/>
  <c r="J84" i="7"/>
  <c r="AG82" i="7"/>
  <c r="Y82" i="7"/>
  <c r="U82" i="7"/>
  <c r="Q82" i="7"/>
  <c r="M82" i="7"/>
  <c r="I82" i="7"/>
  <c r="H82" i="7"/>
  <c r="X12" i="7" s="1"/>
  <c r="G82" i="7"/>
  <c r="W12" i="7" s="1"/>
  <c r="F82" i="7"/>
  <c r="V12" i="7" s="1"/>
  <c r="AG81" i="7"/>
  <c r="Y81" i="7"/>
  <c r="U81" i="7"/>
  <c r="Q81" i="7"/>
  <c r="M81" i="7"/>
  <c r="I81" i="7"/>
  <c r="H81" i="7"/>
  <c r="X11" i="7" s="1"/>
  <c r="G81" i="7"/>
  <c r="W11" i="7" s="1"/>
  <c r="F81" i="7"/>
  <c r="AG80" i="7"/>
  <c r="Y80" i="7"/>
  <c r="U80" i="7"/>
  <c r="Q80" i="7"/>
  <c r="M80" i="7"/>
  <c r="I80" i="7"/>
  <c r="AG79" i="7"/>
  <c r="Y79" i="7"/>
  <c r="U79" i="7"/>
  <c r="Q79" i="7"/>
  <c r="M79" i="7"/>
  <c r="I79" i="7"/>
  <c r="AG78" i="7"/>
  <c r="Y78" i="7"/>
  <c r="U78" i="7"/>
  <c r="Q78" i="7"/>
  <c r="M78" i="7"/>
  <c r="I78" i="7"/>
  <c r="H78" i="7"/>
  <c r="X8" i="7" s="1"/>
  <c r="G78" i="7"/>
  <c r="W8" i="7" s="1"/>
  <c r="F78" i="7"/>
  <c r="V8" i="7" s="1"/>
  <c r="AG77" i="7"/>
  <c r="Y77" i="7"/>
  <c r="U77" i="7"/>
  <c r="Q77" i="7"/>
  <c r="M77" i="7"/>
  <c r="I77" i="7"/>
  <c r="H77" i="7"/>
  <c r="X7" i="7" s="1"/>
  <c r="G77" i="7"/>
  <c r="W7" i="7" s="1"/>
  <c r="F77" i="7"/>
  <c r="V7" i="7" s="1"/>
  <c r="AJ76" i="7"/>
  <c r="AI76" i="7"/>
  <c r="AI83" i="7" s="1"/>
  <c r="AH76" i="7"/>
  <c r="AH83" i="7" s="1"/>
  <c r="AB76" i="7"/>
  <c r="AB83" i="7" s="1"/>
  <c r="AA76" i="7"/>
  <c r="AA83" i="7" s="1"/>
  <c r="Z76" i="7"/>
  <c r="Z83" i="7" s="1"/>
  <c r="X76" i="7"/>
  <c r="X83" i="7" s="1"/>
  <c r="W76" i="7"/>
  <c r="W83" i="7" s="1"/>
  <c r="V76" i="7"/>
  <c r="V83" i="7" s="1"/>
  <c r="T76" i="7"/>
  <c r="S76" i="7"/>
  <c r="S83" i="7" s="1"/>
  <c r="R76" i="7"/>
  <c r="R83" i="7" s="1"/>
  <c r="P76" i="7"/>
  <c r="O76" i="7"/>
  <c r="O83" i="7" s="1"/>
  <c r="N76" i="7"/>
  <c r="N83" i="7" s="1"/>
  <c r="L76" i="7"/>
  <c r="L83" i="7" s="1"/>
  <c r="K76" i="7"/>
  <c r="K83" i="7" s="1"/>
  <c r="J76" i="7"/>
  <c r="J83" i="7" s="1"/>
  <c r="Y73" i="7"/>
  <c r="U73" i="7"/>
  <c r="Q73" i="7"/>
  <c r="M73" i="7"/>
  <c r="I73" i="7"/>
  <c r="H73" i="7"/>
  <c r="T16" i="7" s="1"/>
  <c r="G73" i="7"/>
  <c r="S16" i="7" s="1"/>
  <c r="F73" i="7"/>
  <c r="R16" i="7" s="1"/>
  <c r="Y72" i="7"/>
  <c r="U72" i="7"/>
  <c r="Q72" i="7"/>
  <c r="M72" i="7"/>
  <c r="I72" i="7"/>
  <c r="H72" i="7"/>
  <c r="T15" i="7" s="1"/>
  <c r="G72" i="7"/>
  <c r="S15" i="7" s="1"/>
  <c r="F72" i="7"/>
  <c r="R15" i="7" s="1"/>
  <c r="AJ71" i="7"/>
  <c r="AI71" i="7"/>
  <c r="AH71" i="7"/>
  <c r="AB71" i="7"/>
  <c r="AA71" i="7"/>
  <c r="Z71" i="7"/>
  <c r="X71" i="7"/>
  <c r="W71" i="7"/>
  <c r="V71" i="7"/>
  <c r="T71" i="7"/>
  <c r="S71" i="7"/>
  <c r="R71" i="7"/>
  <c r="P71" i="7"/>
  <c r="O71" i="7"/>
  <c r="N71" i="7"/>
  <c r="L71" i="7"/>
  <c r="K71" i="7"/>
  <c r="J71" i="7"/>
  <c r="AG69" i="7"/>
  <c r="Y69" i="7"/>
  <c r="U69" i="7"/>
  <c r="Q69" i="7"/>
  <c r="M69" i="7"/>
  <c r="I69" i="7"/>
  <c r="H69" i="7"/>
  <c r="T12" i="7" s="1"/>
  <c r="G69" i="7"/>
  <c r="S12" i="7" s="1"/>
  <c r="F69" i="7"/>
  <c r="R12" i="7" s="1"/>
  <c r="AG68" i="7"/>
  <c r="Y68" i="7"/>
  <c r="U68" i="7"/>
  <c r="Q68" i="7"/>
  <c r="M68" i="7"/>
  <c r="I68" i="7"/>
  <c r="H68" i="7"/>
  <c r="T11" i="7" s="1"/>
  <c r="G68" i="7"/>
  <c r="S11" i="7" s="1"/>
  <c r="F68" i="7"/>
  <c r="R11" i="7" s="1"/>
  <c r="AG67" i="7"/>
  <c r="Y67" i="7"/>
  <c r="U67" i="7"/>
  <c r="Q67" i="7"/>
  <c r="M67" i="7"/>
  <c r="I67" i="7"/>
  <c r="AG66" i="7"/>
  <c r="Y66" i="7"/>
  <c r="U66" i="7"/>
  <c r="Q66" i="7"/>
  <c r="M66" i="7"/>
  <c r="I66" i="7"/>
  <c r="AG65" i="7"/>
  <c r="Y65" i="7"/>
  <c r="U65" i="7"/>
  <c r="Q65" i="7"/>
  <c r="M65" i="7"/>
  <c r="I65" i="7"/>
  <c r="H65" i="7"/>
  <c r="T8" i="7" s="1"/>
  <c r="G65" i="7"/>
  <c r="S8" i="7" s="1"/>
  <c r="F65" i="7"/>
  <c r="R8" i="7" s="1"/>
  <c r="AG64" i="7"/>
  <c r="Y64" i="7"/>
  <c r="U64" i="7"/>
  <c r="Q64" i="7"/>
  <c r="M64" i="7"/>
  <c r="I64" i="7"/>
  <c r="H64" i="7"/>
  <c r="T7" i="7" s="1"/>
  <c r="G64" i="7"/>
  <c r="S7" i="7" s="1"/>
  <c r="F64" i="7"/>
  <c r="R7" i="7" s="1"/>
  <c r="AJ63" i="7"/>
  <c r="AJ70" i="7" s="1"/>
  <c r="AI63" i="7"/>
  <c r="AI70" i="7" s="1"/>
  <c r="AH63" i="7"/>
  <c r="AH70" i="7" s="1"/>
  <c r="AB63" i="7"/>
  <c r="AA63" i="7"/>
  <c r="AA70" i="7" s="1"/>
  <c r="Z63" i="7"/>
  <c r="Z70" i="7" s="1"/>
  <c r="X63" i="7"/>
  <c r="X70" i="7" s="1"/>
  <c r="W63" i="7"/>
  <c r="W70" i="7" s="1"/>
  <c r="V63" i="7"/>
  <c r="V70" i="7" s="1"/>
  <c r="T63" i="7"/>
  <c r="T70" i="7" s="1"/>
  <c r="S63" i="7"/>
  <c r="S70" i="7" s="1"/>
  <c r="R63" i="7"/>
  <c r="R70" i="7" s="1"/>
  <c r="P63" i="7"/>
  <c r="P70" i="7" s="1"/>
  <c r="O63" i="7"/>
  <c r="O70" i="7" s="1"/>
  <c r="N63" i="7"/>
  <c r="N70" i="7" s="1"/>
  <c r="L63" i="7"/>
  <c r="K63" i="7"/>
  <c r="J63" i="7"/>
  <c r="J70" i="7" s="1"/>
  <c r="AG60" i="7"/>
  <c r="Y60" i="7"/>
  <c r="U60" i="7"/>
  <c r="Q60" i="7"/>
  <c r="M60" i="7"/>
  <c r="I60" i="7"/>
  <c r="H60" i="7"/>
  <c r="P16" i="7" s="1"/>
  <c r="G60" i="7"/>
  <c r="O16" i="7" s="1"/>
  <c r="F60" i="7"/>
  <c r="N16" i="7" s="1"/>
  <c r="AG59" i="7"/>
  <c r="Y59" i="7"/>
  <c r="U59" i="7"/>
  <c r="Q59" i="7"/>
  <c r="M59" i="7"/>
  <c r="I59" i="7"/>
  <c r="H59" i="7"/>
  <c r="P15" i="7" s="1"/>
  <c r="G59" i="7"/>
  <c r="O15" i="7" s="1"/>
  <c r="F59" i="7"/>
  <c r="N15" i="7" s="1"/>
  <c r="AJ58" i="7"/>
  <c r="AI58" i="7"/>
  <c r="AH58" i="7"/>
  <c r="AB58" i="7"/>
  <c r="AA58" i="7"/>
  <c r="Z58" i="7"/>
  <c r="X58" i="7"/>
  <c r="W58" i="7"/>
  <c r="V58" i="7"/>
  <c r="T58" i="7"/>
  <c r="S58" i="7"/>
  <c r="R58" i="7"/>
  <c r="P58" i="7"/>
  <c r="O58" i="7"/>
  <c r="N58" i="7"/>
  <c r="L58" i="7"/>
  <c r="K58" i="7"/>
  <c r="J58" i="7"/>
  <c r="AG56" i="7"/>
  <c r="Y56" i="7"/>
  <c r="U56" i="7"/>
  <c r="Q56" i="7"/>
  <c r="M56" i="7"/>
  <c r="I56" i="7"/>
  <c r="H56" i="7"/>
  <c r="P12" i="7" s="1"/>
  <c r="G56" i="7"/>
  <c r="O12" i="7" s="1"/>
  <c r="F56" i="7"/>
  <c r="N12" i="7" s="1"/>
  <c r="AG55" i="7"/>
  <c r="Y55" i="7"/>
  <c r="U55" i="7"/>
  <c r="Q55" i="7"/>
  <c r="M55" i="7"/>
  <c r="I55" i="7"/>
  <c r="H55" i="7"/>
  <c r="P11" i="7" s="1"/>
  <c r="G55" i="7"/>
  <c r="O11" i="7" s="1"/>
  <c r="F55" i="7"/>
  <c r="N11" i="7" s="1"/>
  <c r="AG54" i="7"/>
  <c r="Y54" i="7"/>
  <c r="U54" i="7"/>
  <c r="Q54" i="7"/>
  <c r="M54" i="7"/>
  <c r="I54" i="7"/>
  <c r="AG53" i="7"/>
  <c r="Y53" i="7"/>
  <c r="U53" i="7"/>
  <c r="Q53" i="7"/>
  <c r="M53" i="7"/>
  <c r="I53" i="7"/>
  <c r="AG52" i="7"/>
  <c r="Y52" i="7"/>
  <c r="U52" i="7"/>
  <c r="Q52" i="7"/>
  <c r="M52" i="7"/>
  <c r="I52" i="7"/>
  <c r="H52" i="7"/>
  <c r="P8" i="7" s="1"/>
  <c r="G52" i="7"/>
  <c r="O8" i="7" s="1"/>
  <c r="F52" i="7"/>
  <c r="N8" i="7" s="1"/>
  <c r="AG51" i="7"/>
  <c r="Y51" i="7"/>
  <c r="U51" i="7"/>
  <c r="Q51" i="7"/>
  <c r="M51" i="7"/>
  <c r="I51" i="7"/>
  <c r="H51" i="7"/>
  <c r="P7" i="7" s="1"/>
  <c r="G51" i="7"/>
  <c r="O7" i="7" s="1"/>
  <c r="F51" i="7"/>
  <c r="N7" i="7" s="1"/>
  <c r="AJ50" i="7"/>
  <c r="AJ57" i="7" s="1"/>
  <c r="AI50" i="7"/>
  <c r="AI57" i="7" s="1"/>
  <c r="AH50" i="7"/>
  <c r="AB50" i="7"/>
  <c r="AB57" i="7" s="1"/>
  <c r="AA50" i="7"/>
  <c r="AA57" i="7" s="1"/>
  <c r="Z50" i="7"/>
  <c r="Z57" i="7" s="1"/>
  <c r="X50" i="7"/>
  <c r="X57" i="7" s="1"/>
  <c r="W50" i="7"/>
  <c r="W57" i="7" s="1"/>
  <c r="V50" i="7"/>
  <c r="V57" i="7" s="1"/>
  <c r="T50" i="7"/>
  <c r="S50" i="7"/>
  <c r="R50" i="7"/>
  <c r="P50" i="7"/>
  <c r="O50" i="7"/>
  <c r="N50" i="7"/>
  <c r="N57" i="7" s="1"/>
  <c r="L50" i="7"/>
  <c r="L57" i="7" s="1"/>
  <c r="K50" i="7"/>
  <c r="J50" i="7"/>
  <c r="J57" i="7" s="1"/>
  <c r="I47" i="7"/>
  <c r="H47" i="7"/>
  <c r="L16" i="7" s="1"/>
  <c r="G47" i="7"/>
  <c r="K16" i="7" s="1"/>
  <c r="F47" i="7"/>
  <c r="J16" i="7" s="1"/>
  <c r="I46" i="7"/>
  <c r="H46" i="7"/>
  <c r="L15" i="7" s="1"/>
  <c r="G46" i="7"/>
  <c r="K15" i="7" s="1"/>
  <c r="F46" i="7"/>
  <c r="J15" i="7" s="1"/>
  <c r="L45" i="7"/>
  <c r="K45" i="7"/>
  <c r="J45" i="7"/>
  <c r="I43" i="7"/>
  <c r="H43" i="7"/>
  <c r="L12" i="7" s="1"/>
  <c r="G43" i="7"/>
  <c r="K12" i="7" s="1"/>
  <c r="F43" i="7"/>
  <c r="J12" i="7" s="1"/>
  <c r="I42" i="7"/>
  <c r="H42" i="7"/>
  <c r="L11" i="7" s="1"/>
  <c r="G42" i="7"/>
  <c r="K11" i="7" s="1"/>
  <c r="F42" i="7"/>
  <c r="J11" i="7" s="1"/>
  <c r="I41" i="7"/>
  <c r="I40" i="7"/>
  <c r="I39" i="7"/>
  <c r="H39" i="7"/>
  <c r="L8" i="7" s="1"/>
  <c r="G39" i="7"/>
  <c r="K8" i="7" s="1"/>
  <c r="F39" i="7"/>
  <c r="J8" i="7" s="1"/>
  <c r="I38" i="7"/>
  <c r="H38" i="7"/>
  <c r="L7" i="7" s="1"/>
  <c r="G38" i="7"/>
  <c r="K7" i="7" s="1"/>
  <c r="F38" i="7"/>
  <c r="J7" i="7" s="1"/>
  <c r="L37" i="7"/>
  <c r="L44" i="7" s="1"/>
  <c r="K37" i="7"/>
  <c r="K44" i="7" s="1"/>
  <c r="J37" i="7"/>
  <c r="V11" i="7"/>
  <c r="O57" i="7" l="1"/>
  <c r="G53" i="7"/>
  <c r="O9" i="7" s="1"/>
  <c r="E27" i="8"/>
  <c r="J44" i="7"/>
  <c r="F40" i="7"/>
  <c r="J9" i="7" s="1"/>
  <c r="K57" i="7"/>
  <c r="G54" i="7"/>
  <c r="O10" i="7" s="1"/>
  <c r="E13" i="8"/>
  <c r="H13" i="8"/>
  <c r="M37" i="7"/>
  <c r="M44" i="7" s="1"/>
  <c r="E46" i="7"/>
  <c r="I15" i="7" s="1"/>
  <c r="E47" i="7"/>
  <c r="I16" i="7" s="1"/>
  <c r="Q45" i="7"/>
  <c r="F37" i="7"/>
  <c r="H40" i="7"/>
  <c r="L9" i="7" s="1"/>
  <c r="AG58" i="7"/>
  <c r="Q37" i="7"/>
  <c r="Q44" i="7" s="1"/>
  <c r="G40" i="7"/>
  <c r="K9" i="7" s="1"/>
  <c r="F41" i="7"/>
  <c r="J10" i="7" s="1"/>
  <c r="H45" i="7"/>
  <c r="L14" i="7" s="1"/>
  <c r="H15" i="7"/>
  <c r="H29" i="7" s="1"/>
  <c r="G16" i="7"/>
  <c r="G30" i="7" s="1"/>
  <c r="H16" i="7"/>
  <c r="H30" i="7" s="1"/>
  <c r="F11" i="7"/>
  <c r="F25" i="7" s="1"/>
  <c r="F7" i="7"/>
  <c r="F21" i="7" s="1"/>
  <c r="F15" i="7"/>
  <c r="F29" i="7" s="1"/>
  <c r="G11" i="7"/>
  <c r="G25" i="7" s="1"/>
  <c r="G7" i="7"/>
  <c r="G21" i="7" s="1"/>
  <c r="G8" i="7"/>
  <c r="G22" i="7" s="1"/>
  <c r="F45" i="7"/>
  <c r="J14" i="7" s="1"/>
  <c r="G45" i="7"/>
  <c r="K14" i="7" s="1"/>
  <c r="H8" i="7"/>
  <c r="H22" i="7" s="1"/>
  <c r="T44" i="7"/>
  <c r="H11" i="7"/>
  <c r="H25" i="7" s="1"/>
  <c r="E42" i="7"/>
  <c r="I11" i="7" s="1"/>
  <c r="E38" i="7"/>
  <c r="I7" i="7" s="1"/>
  <c r="F16" i="7"/>
  <c r="F30" i="7" s="1"/>
  <c r="M45" i="7"/>
  <c r="H7" i="7"/>
  <c r="H21" i="7" s="1"/>
  <c r="E39" i="7"/>
  <c r="I8" i="7" s="1"/>
  <c r="G15" i="7"/>
  <c r="G29" i="7" s="1"/>
  <c r="H12" i="7"/>
  <c r="H26" i="7" s="1"/>
  <c r="F8" i="7"/>
  <c r="F22" i="7" s="1"/>
  <c r="E86" i="7"/>
  <c r="U16" i="7" s="1"/>
  <c r="I84" i="7"/>
  <c r="AC63" i="7"/>
  <c r="AC70" i="7" s="1"/>
  <c r="AC76" i="7"/>
  <c r="AC83" i="7" s="1"/>
  <c r="AC97" i="7"/>
  <c r="AC71" i="7"/>
  <c r="E69" i="7"/>
  <c r="Q12" i="7" s="1"/>
  <c r="AC84" i="7"/>
  <c r="AC58" i="7"/>
  <c r="G93" i="7"/>
  <c r="AA10" i="7" s="1"/>
  <c r="AD83" i="7"/>
  <c r="AE70" i="7"/>
  <c r="F84" i="7"/>
  <c r="V14" i="7" s="1"/>
  <c r="Q58" i="7"/>
  <c r="AG71" i="7"/>
  <c r="H71" i="7"/>
  <c r="T14" i="7" s="1"/>
  <c r="Y58" i="7"/>
  <c r="E68" i="7"/>
  <c r="Q11" i="7" s="1"/>
  <c r="E85" i="7"/>
  <c r="U15" i="7" s="1"/>
  <c r="U97" i="7"/>
  <c r="K96" i="7"/>
  <c r="AC50" i="7"/>
  <c r="AC57" i="7" s="1"/>
  <c r="G37" i="7"/>
  <c r="K6" i="7" s="1"/>
  <c r="G92" i="7"/>
  <c r="AA9" i="7" s="1"/>
  <c r="E94" i="7"/>
  <c r="Y11" i="7" s="1"/>
  <c r="I58" i="7"/>
  <c r="E60" i="7"/>
  <c r="M16" i="7" s="1"/>
  <c r="Q89" i="7"/>
  <c r="Q96" i="7" s="1"/>
  <c r="E90" i="7"/>
  <c r="Y7" i="7" s="1"/>
  <c r="H37" i="7"/>
  <c r="I37" i="7"/>
  <c r="H53" i="7"/>
  <c r="P9" i="7" s="1"/>
  <c r="Q71" i="7"/>
  <c r="F97" i="7"/>
  <c r="Z14" i="7" s="1"/>
  <c r="AC89" i="7"/>
  <c r="AC96" i="7" s="1"/>
  <c r="E51" i="7"/>
  <c r="M7" i="7" s="1"/>
  <c r="E81" i="7"/>
  <c r="U11" i="7" s="1"/>
  <c r="Y84" i="7"/>
  <c r="H97" i="7"/>
  <c r="AB14" i="7" s="1"/>
  <c r="U89" i="7"/>
  <c r="U96" i="7" s="1"/>
  <c r="E77" i="7"/>
  <c r="U7" i="7" s="1"/>
  <c r="AG84" i="7"/>
  <c r="Y50" i="7"/>
  <c r="Y57" i="7" s="1"/>
  <c r="M63" i="7"/>
  <c r="M70" i="7" s="1"/>
  <c r="U76" i="7"/>
  <c r="U83" i="7" s="1"/>
  <c r="E95" i="7"/>
  <c r="Y12" i="7" s="1"/>
  <c r="Q97" i="7"/>
  <c r="E59" i="7"/>
  <c r="M15" i="7" s="1"/>
  <c r="E64" i="7"/>
  <c r="Q7" i="7" s="1"/>
  <c r="Y71" i="7"/>
  <c r="G76" i="7"/>
  <c r="G83" i="7" s="1"/>
  <c r="W13" i="7" s="1"/>
  <c r="H76" i="7"/>
  <c r="X6" i="7" s="1"/>
  <c r="E91" i="7"/>
  <c r="Y8" i="7" s="1"/>
  <c r="E98" i="7"/>
  <c r="Y15" i="7" s="1"/>
  <c r="M58" i="7"/>
  <c r="I71" i="7"/>
  <c r="I50" i="7"/>
  <c r="I57" i="7" s="1"/>
  <c r="F71" i="7"/>
  <c r="R14" i="7" s="1"/>
  <c r="E52" i="7"/>
  <c r="M8" i="7" s="1"/>
  <c r="G58" i="7"/>
  <c r="O14" i="7" s="1"/>
  <c r="M71" i="7"/>
  <c r="E73" i="7"/>
  <c r="Q16" i="7" s="1"/>
  <c r="Y76" i="7"/>
  <c r="Y83" i="7" s="1"/>
  <c r="W96" i="7"/>
  <c r="H66" i="7"/>
  <c r="T9" i="7" s="1"/>
  <c r="F58" i="7"/>
  <c r="N14" i="7" s="1"/>
  <c r="G67" i="7"/>
  <c r="S10" i="7" s="1"/>
  <c r="AG63" i="7"/>
  <c r="AG70" i="7" s="1"/>
  <c r="I76" i="7"/>
  <c r="I83" i="7" s="1"/>
  <c r="E82" i="7"/>
  <c r="U12" i="7" s="1"/>
  <c r="M84" i="7"/>
  <c r="Y97" i="7"/>
  <c r="I45" i="7"/>
  <c r="U58" i="7"/>
  <c r="H67" i="7"/>
  <c r="T10" i="7" s="1"/>
  <c r="E72" i="7"/>
  <c r="Q15" i="7" s="1"/>
  <c r="H84" i="7"/>
  <c r="X14" i="7" s="1"/>
  <c r="Q84" i="7"/>
  <c r="I97" i="7"/>
  <c r="U71" i="7"/>
  <c r="H80" i="7"/>
  <c r="X10" i="7" s="1"/>
  <c r="E55" i="7"/>
  <c r="M11" i="7" s="1"/>
  <c r="E65" i="7"/>
  <c r="Q8" i="7" s="1"/>
  <c r="H93" i="7"/>
  <c r="AB10" i="7" s="1"/>
  <c r="P57" i="7"/>
  <c r="E78" i="7"/>
  <c r="U8" i="7" s="1"/>
  <c r="H50" i="7"/>
  <c r="P6" i="7" s="1"/>
  <c r="E43" i="7"/>
  <c r="U50" i="7"/>
  <c r="U57" i="7" s="1"/>
  <c r="Q63" i="7"/>
  <c r="Q70" i="7" s="1"/>
  <c r="H79" i="7"/>
  <c r="X9" i="7" s="1"/>
  <c r="P83" i="7"/>
  <c r="U84" i="7"/>
  <c r="M89" i="7"/>
  <c r="M96" i="7" s="1"/>
  <c r="M97" i="7"/>
  <c r="E99" i="7"/>
  <c r="Y16" i="7" s="1"/>
  <c r="AH57" i="7"/>
  <c r="AG50" i="7"/>
  <c r="AG57" i="7" s="1"/>
  <c r="R57" i="7"/>
  <c r="Q50" i="7"/>
  <c r="Q57" i="7" s="1"/>
  <c r="F50" i="7"/>
  <c r="N6" i="7" s="1"/>
  <c r="S57" i="7"/>
  <c r="G50" i="7"/>
  <c r="O6" i="7" s="1"/>
  <c r="E56" i="7"/>
  <c r="M12" i="7" s="1"/>
  <c r="AB70" i="7"/>
  <c r="AJ83" i="7"/>
  <c r="T57" i="7"/>
  <c r="L70" i="7"/>
  <c r="F76" i="7"/>
  <c r="T83" i="7"/>
  <c r="H92" i="7"/>
  <c r="AB9" i="7" s="1"/>
  <c r="L96" i="7"/>
  <c r="F54" i="7"/>
  <c r="N10" i="7" s="1"/>
  <c r="F80" i="7"/>
  <c r="G80" i="7"/>
  <c r="W10" i="7" s="1"/>
  <c r="G66" i="7"/>
  <c r="S9" i="7" s="1"/>
  <c r="K70" i="7"/>
  <c r="G84" i="7"/>
  <c r="W14" i="7" s="1"/>
  <c r="F53" i="7"/>
  <c r="N9" i="7" s="1"/>
  <c r="F79" i="7"/>
  <c r="H54" i="7"/>
  <c r="P10" i="7" s="1"/>
  <c r="M50" i="7"/>
  <c r="M57" i="7" s="1"/>
  <c r="U63" i="7"/>
  <c r="U70" i="7" s="1"/>
  <c r="M76" i="7"/>
  <c r="M83" i="7" s="1"/>
  <c r="G79" i="7"/>
  <c r="W9" i="7" s="1"/>
  <c r="F63" i="7"/>
  <c r="R6" i="7" s="1"/>
  <c r="F89" i="7"/>
  <c r="Z6" i="7" s="1"/>
  <c r="H58" i="7"/>
  <c r="P14" i="7" s="1"/>
  <c r="G63" i="7"/>
  <c r="S6" i="7" s="1"/>
  <c r="F67" i="7"/>
  <c r="R10" i="7" s="1"/>
  <c r="G89" i="7"/>
  <c r="AA6" i="7" s="1"/>
  <c r="F93" i="7"/>
  <c r="H63" i="7"/>
  <c r="T6" i="7" s="1"/>
  <c r="H89" i="7"/>
  <c r="I63" i="7"/>
  <c r="Y63" i="7"/>
  <c r="Y70" i="7" s="1"/>
  <c r="G71" i="7"/>
  <c r="S14" i="7" s="1"/>
  <c r="Q76" i="7"/>
  <c r="Q83" i="7" s="1"/>
  <c r="AG76" i="7"/>
  <c r="AG83" i="7" s="1"/>
  <c r="I89" i="7"/>
  <c r="Y89" i="7"/>
  <c r="Y96" i="7" s="1"/>
  <c r="G97" i="7"/>
  <c r="AA14" i="7" s="1"/>
  <c r="F66" i="7"/>
  <c r="R9" i="7" s="1"/>
  <c r="F92" i="7"/>
  <c r="F95" i="6"/>
  <c r="G95" i="6"/>
  <c r="H95" i="6"/>
  <c r="F98" i="6"/>
  <c r="G98" i="6"/>
  <c r="H98" i="6"/>
  <c r="F99" i="6"/>
  <c r="G99" i="6"/>
  <c r="H99" i="6"/>
  <c r="F94" i="6"/>
  <c r="G94" i="6"/>
  <c r="H94" i="6"/>
  <c r="F90" i="6"/>
  <c r="G90" i="6"/>
  <c r="H90" i="6"/>
  <c r="F91" i="6"/>
  <c r="G91" i="6"/>
  <c r="H91" i="6"/>
  <c r="F47" i="6"/>
  <c r="G47" i="6"/>
  <c r="H47" i="6"/>
  <c r="F46" i="6"/>
  <c r="G46" i="6"/>
  <c r="H46" i="6"/>
  <c r="F43" i="6"/>
  <c r="G43" i="6"/>
  <c r="H43" i="6"/>
  <c r="G42" i="6"/>
  <c r="H42" i="6"/>
  <c r="F42" i="6"/>
  <c r="F38" i="6"/>
  <c r="G38" i="6"/>
  <c r="H38" i="6"/>
  <c r="F39" i="6"/>
  <c r="G39" i="6"/>
  <c r="H39" i="6"/>
  <c r="AC47" i="6"/>
  <c r="AC46" i="6"/>
  <c r="AF45" i="6"/>
  <c r="AE45" i="6"/>
  <c r="AD45" i="6"/>
  <c r="AC45" i="6" s="1"/>
  <c r="AC43" i="6"/>
  <c r="AC42" i="6"/>
  <c r="AC41" i="6"/>
  <c r="AC40" i="6"/>
  <c r="AC39" i="6"/>
  <c r="AC38" i="6"/>
  <c r="AF37" i="6"/>
  <c r="AF44" i="6" s="1"/>
  <c r="AE37" i="6"/>
  <c r="AE44" i="6" s="1"/>
  <c r="AD37" i="6"/>
  <c r="Y47" i="6"/>
  <c r="Y46" i="6"/>
  <c r="AB45" i="6"/>
  <c r="AA45" i="6"/>
  <c r="Z45" i="6"/>
  <c r="Y43" i="6"/>
  <c r="Y42" i="6"/>
  <c r="Y41" i="6"/>
  <c r="Y40" i="6"/>
  <c r="Y39" i="6"/>
  <c r="Y38" i="6"/>
  <c r="AB37" i="6"/>
  <c r="AB44" i="6" s="1"/>
  <c r="AA37" i="6"/>
  <c r="AA44" i="6" s="1"/>
  <c r="Z37" i="6"/>
  <c r="F44" i="7" l="1"/>
  <c r="J13" i="7" s="1"/>
  <c r="J6" i="7"/>
  <c r="I12" i="7"/>
  <c r="H44" i="7"/>
  <c r="L13" i="7" s="1"/>
  <c r="L6" i="7"/>
  <c r="E37" i="7"/>
  <c r="I6" i="7" s="1"/>
  <c r="E41" i="7"/>
  <c r="I10" i="7" s="1"/>
  <c r="G96" i="7"/>
  <c r="AA13" i="7" s="1"/>
  <c r="H14" i="7"/>
  <c r="H28" i="7" s="1"/>
  <c r="G14" i="7"/>
  <c r="G28" i="7" s="1"/>
  <c r="E7" i="7"/>
  <c r="E21" i="7" s="1"/>
  <c r="F14" i="7"/>
  <c r="F28" i="7" s="1"/>
  <c r="H10" i="7"/>
  <c r="H24" i="7" s="1"/>
  <c r="E58" i="7"/>
  <c r="M14" i="7" s="1"/>
  <c r="E15" i="7"/>
  <c r="E29" i="7" s="1"/>
  <c r="E45" i="7"/>
  <c r="I14" i="7" s="1"/>
  <c r="E11" i="7"/>
  <c r="E25" i="7" s="1"/>
  <c r="G10" i="7"/>
  <c r="G24" i="7" s="1"/>
  <c r="E97" i="7"/>
  <c r="Y14" i="7" s="1"/>
  <c r="G12" i="7"/>
  <c r="G26" i="7" s="1"/>
  <c r="E16" i="7"/>
  <c r="E30" i="7" s="1"/>
  <c r="H83" i="7"/>
  <c r="X13" i="7" s="1"/>
  <c r="F12" i="7"/>
  <c r="F26" i="7" s="1"/>
  <c r="H9" i="7"/>
  <c r="H23" i="7" s="1"/>
  <c r="E8" i="7"/>
  <c r="E22" i="7" s="1"/>
  <c r="G9" i="7"/>
  <c r="G23" i="7" s="1"/>
  <c r="W6" i="7"/>
  <c r="G6" i="7" s="1"/>
  <c r="G20" i="7" s="1"/>
  <c r="E84" i="7"/>
  <c r="U14" i="7" s="1"/>
  <c r="H57" i="7"/>
  <c r="P13" i="7" s="1"/>
  <c r="I44" i="7"/>
  <c r="E71" i="7"/>
  <c r="Q14" i="7" s="1"/>
  <c r="G44" i="7"/>
  <c r="K13" i="7" s="1"/>
  <c r="F96" i="7"/>
  <c r="Z13" i="7" s="1"/>
  <c r="E53" i="7"/>
  <c r="M9" i="7" s="1"/>
  <c r="G57" i="7"/>
  <c r="O13" i="7" s="1"/>
  <c r="I70" i="7"/>
  <c r="E63" i="7"/>
  <c r="Q6" i="7" s="1"/>
  <c r="E40" i="7"/>
  <c r="I9" i="7" s="1"/>
  <c r="H96" i="7"/>
  <c r="AB13" i="7" s="1"/>
  <c r="AB6" i="7"/>
  <c r="E76" i="7"/>
  <c r="H70" i="7"/>
  <c r="T13" i="7" s="1"/>
  <c r="V10" i="7"/>
  <c r="E80" i="7"/>
  <c r="U10" i="7" s="1"/>
  <c r="F57" i="7"/>
  <c r="N13" i="7" s="1"/>
  <c r="E93" i="7"/>
  <c r="Y10" i="7" s="1"/>
  <c r="Z10" i="7"/>
  <c r="E54" i="7"/>
  <c r="M10" i="7" s="1"/>
  <c r="E50" i="7"/>
  <c r="M6" i="7" s="1"/>
  <c r="E92" i="7"/>
  <c r="Y9" i="7" s="1"/>
  <c r="Z9" i="7"/>
  <c r="E67" i="7"/>
  <c r="Q10" i="7" s="1"/>
  <c r="E79" i="7"/>
  <c r="U9" i="7" s="1"/>
  <c r="V9" i="7"/>
  <c r="F83" i="7"/>
  <c r="V13" i="7" s="1"/>
  <c r="V6" i="7"/>
  <c r="F6" i="7" s="1"/>
  <c r="F20" i="7" s="1"/>
  <c r="G70" i="7"/>
  <c r="S13" i="7" s="1"/>
  <c r="I96" i="7"/>
  <c r="E89" i="7"/>
  <c r="E66" i="7"/>
  <c r="Q9" i="7" s="1"/>
  <c r="F70" i="7"/>
  <c r="R13" i="7" s="1"/>
  <c r="E12" i="7"/>
  <c r="E26" i="7" s="1"/>
  <c r="AC37" i="6"/>
  <c r="Y37" i="6"/>
  <c r="Y45" i="6"/>
  <c r="Z44" i="6"/>
  <c r="F41" i="6"/>
  <c r="H41" i="6"/>
  <c r="AD44" i="6"/>
  <c r="G41" i="6"/>
  <c r="AC44" i="6"/>
  <c r="Y44" i="6"/>
  <c r="U99" i="6"/>
  <c r="Q99" i="6"/>
  <c r="M99" i="6"/>
  <c r="I99" i="6"/>
  <c r="Z16" i="6"/>
  <c r="U98" i="6"/>
  <c r="Q98" i="6"/>
  <c r="M98" i="6"/>
  <c r="I98" i="6"/>
  <c r="AB15" i="6"/>
  <c r="AA15" i="6"/>
  <c r="Z15" i="6"/>
  <c r="X97" i="6"/>
  <c r="W97" i="6"/>
  <c r="V97" i="6"/>
  <c r="T97" i="6"/>
  <c r="S97" i="6"/>
  <c r="R97" i="6"/>
  <c r="P97" i="6"/>
  <c r="O97" i="6"/>
  <c r="N97" i="6"/>
  <c r="M97" i="6" s="1"/>
  <c r="L97" i="6"/>
  <c r="H97" i="6" s="1"/>
  <c r="K97" i="6"/>
  <c r="J97" i="6"/>
  <c r="U95" i="6"/>
  <c r="Q95" i="6"/>
  <c r="M95" i="6"/>
  <c r="I95" i="6"/>
  <c r="AB12" i="6"/>
  <c r="U94" i="6"/>
  <c r="Q94" i="6"/>
  <c r="M94" i="6"/>
  <c r="I94" i="6"/>
  <c r="AB11" i="6"/>
  <c r="AA11" i="6"/>
  <c r="Z11" i="6"/>
  <c r="U93" i="6"/>
  <c r="Q93" i="6"/>
  <c r="M93" i="6"/>
  <c r="I93" i="6"/>
  <c r="U92" i="6"/>
  <c r="Q92" i="6"/>
  <c r="M92" i="6"/>
  <c r="I92" i="6"/>
  <c r="U91" i="6"/>
  <c r="Q91" i="6"/>
  <c r="M91" i="6"/>
  <c r="I91" i="6"/>
  <c r="AB8" i="6"/>
  <c r="AA8" i="6"/>
  <c r="Z8" i="6"/>
  <c r="U90" i="6"/>
  <c r="Q90" i="6"/>
  <c r="M90" i="6"/>
  <c r="I90" i="6"/>
  <c r="AB7" i="6"/>
  <c r="AA7" i="6"/>
  <c r="Z7" i="6"/>
  <c r="X89" i="6"/>
  <c r="X96" i="6" s="1"/>
  <c r="W89" i="6"/>
  <c r="W96" i="6" s="1"/>
  <c r="V89" i="6"/>
  <c r="T89" i="6"/>
  <c r="T96" i="6" s="1"/>
  <c r="S89" i="6"/>
  <c r="S96" i="6" s="1"/>
  <c r="R89" i="6"/>
  <c r="P89" i="6"/>
  <c r="O89" i="6"/>
  <c r="N89" i="6"/>
  <c r="L89" i="6"/>
  <c r="K89" i="6"/>
  <c r="J89" i="6"/>
  <c r="AG86" i="6"/>
  <c r="AC86" i="6"/>
  <c r="Y86" i="6"/>
  <c r="U86" i="6"/>
  <c r="Q86" i="6"/>
  <c r="M86" i="6"/>
  <c r="I86" i="6"/>
  <c r="H86" i="6"/>
  <c r="X16" i="6" s="1"/>
  <c r="G86" i="6"/>
  <c r="F86" i="6"/>
  <c r="V16" i="6" s="1"/>
  <c r="AG85" i="6"/>
  <c r="AC85" i="6"/>
  <c r="Y85" i="6"/>
  <c r="U85" i="6"/>
  <c r="Q85" i="6"/>
  <c r="M85" i="6"/>
  <c r="I85" i="6"/>
  <c r="H85" i="6"/>
  <c r="X15" i="6" s="1"/>
  <c r="G85" i="6"/>
  <c r="W15" i="6" s="1"/>
  <c r="F85" i="6"/>
  <c r="V15" i="6" s="1"/>
  <c r="AJ84" i="6"/>
  <c r="AI84" i="6"/>
  <c r="AH84" i="6"/>
  <c r="AF84" i="6"/>
  <c r="AE84" i="6"/>
  <c r="AD84" i="6"/>
  <c r="AB84" i="6"/>
  <c r="AA84" i="6"/>
  <c r="Z84" i="6"/>
  <c r="X84" i="6"/>
  <c r="W84" i="6"/>
  <c r="V84" i="6"/>
  <c r="T84" i="6"/>
  <c r="S84" i="6"/>
  <c r="R84" i="6"/>
  <c r="P84" i="6"/>
  <c r="O84" i="6"/>
  <c r="N84" i="6"/>
  <c r="L84" i="6"/>
  <c r="K84" i="6"/>
  <c r="J84" i="6"/>
  <c r="I84" i="6" s="1"/>
  <c r="AG82" i="6"/>
  <c r="AC82" i="6"/>
  <c r="Y82" i="6"/>
  <c r="U82" i="6"/>
  <c r="Q82" i="6"/>
  <c r="M82" i="6"/>
  <c r="I82" i="6"/>
  <c r="H82" i="6"/>
  <c r="X12" i="6" s="1"/>
  <c r="G82" i="6"/>
  <c r="W12" i="6" s="1"/>
  <c r="F82" i="6"/>
  <c r="V12" i="6" s="1"/>
  <c r="AG81" i="6"/>
  <c r="AC81" i="6"/>
  <c r="Y81" i="6"/>
  <c r="U81" i="6"/>
  <c r="Q81" i="6"/>
  <c r="M81" i="6"/>
  <c r="I81" i="6"/>
  <c r="H81" i="6"/>
  <c r="X11" i="6" s="1"/>
  <c r="G81" i="6"/>
  <c r="W11" i="6" s="1"/>
  <c r="F81" i="6"/>
  <c r="V11" i="6" s="1"/>
  <c r="AG80" i="6"/>
  <c r="AC80" i="6"/>
  <c r="Y80" i="6"/>
  <c r="U80" i="6"/>
  <c r="Q80" i="6"/>
  <c r="M80" i="6"/>
  <c r="I80" i="6"/>
  <c r="AG79" i="6"/>
  <c r="AC79" i="6"/>
  <c r="Y79" i="6"/>
  <c r="U79" i="6"/>
  <c r="Q79" i="6"/>
  <c r="M79" i="6"/>
  <c r="I79" i="6"/>
  <c r="AG78" i="6"/>
  <c r="AC78" i="6"/>
  <c r="Y78" i="6"/>
  <c r="U78" i="6"/>
  <c r="Q78" i="6"/>
  <c r="M78" i="6"/>
  <c r="I78" i="6"/>
  <c r="H78" i="6"/>
  <c r="X8" i="6" s="1"/>
  <c r="G78" i="6"/>
  <c r="W8" i="6" s="1"/>
  <c r="F78" i="6"/>
  <c r="V8" i="6" s="1"/>
  <c r="AG77" i="6"/>
  <c r="AC77" i="6"/>
  <c r="Y77" i="6"/>
  <c r="U77" i="6"/>
  <c r="Q77" i="6"/>
  <c r="M77" i="6"/>
  <c r="I77" i="6"/>
  <c r="H77" i="6"/>
  <c r="X7" i="6" s="1"/>
  <c r="G77" i="6"/>
  <c r="W7" i="6" s="1"/>
  <c r="F77" i="6"/>
  <c r="V7" i="6" s="1"/>
  <c r="AJ76" i="6"/>
  <c r="AJ83" i="6" s="1"/>
  <c r="AI76" i="6"/>
  <c r="AH76" i="6"/>
  <c r="AF76" i="6"/>
  <c r="AF83" i="6" s="1"/>
  <c r="AE76" i="6"/>
  <c r="AE83" i="6" s="1"/>
  <c r="AD76" i="6"/>
  <c r="AD83" i="6" s="1"/>
  <c r="AB76" i="6"/>
  <c r="AB83" i="6" s="1"/>
  <c r="AA76" i="6"/>
  <c r="AA83" i="6" s="1"/>
  <c r="Z76" i="6"/>
  <c r="Z83" i="6" s="1"/>
  <c r="X76" i="6"/>
  <c r="X83" i="6" s="1"/>
  <c r="W76" i="6"/>
  <c r="W83" i="6" s="1"/>
  <c r="V76" i="6"/>
  <c r="V83" i="6" s="1"/>
  <c r="T76" i="6"/>
  <c r="T83" i="6" s="1"/>
  <c r="S76" i="6"/>
  <c r="R76" i="6"/>
  <c r="P76" i="6"/>
  <c r="O76" i="6"/>
  <c r="N76" i="6"/>
  <c r="N83" i="6" s="1"/>
  <c r="L76" i="6"/>
  <c r="K76" i="6"/>
  <c r="K83" i="6" s="1"/>
  <c r="J76" i="6"/>
  <c r="J83" i="6" s="1"/>
  <c r="AG73" i="6"/>
  <c r="AC73" i="6"/>
  <c r="Y73" i="6"/>
  <c r="U73" i="6"/>
  <c r="Q73" i="6"/>
  <c r="M73" i="6"/>
  <c r="I73" i="6"/>
  <c r="H73" i="6"/>
  <c r="T16" i="6" s="1"/>
  <c r="G73" i="6"/>
  <c r="S16" i="6" s="1"/>
  <c r="F73" i="6"/>
  <c r="R16" i="6" s="1"/>
  <c r="AG72" i="6"/>
  <c r="AC72" i="6"/>
  <c r="Y72" i="6"/>
  <c r="U72" i="6"/>
  <c r="Q72" i="6"/>
  <c r="M72" i="6"/>
  <c r="I72" i="6"/>
  <c r="H72" i="6"/>
  <c r="T15" i="6" s="1"/>
  <c r="G72" i="6"/>
  <c r="S15" i="6" s="1"/>
  <c r="F72" i="6"/>
  <c r="R15" i="6" s="1"/>
  <c r="AJ71" i="6"/>
  <c r="AI71" i="6"/>
  <c r="AH71" i="6"/>
  <c r="AF71" i="6"/>
  <c r="AE71" i="6"/>
  <c r="AD71" i="6"/>
  <c r="AB71" i="6"/>
  <c r="AA71" i="6"/>
  <c r="Z71" i="6"/>
  <c r="X71" i="6"/>
  <c r="W71" i="6"/>
  <c r="V71" i="6"/>
  <c r="T71" i="6"/>
  <c r="S71" i="6"/>
  <c r="R71" i="6"/>
  <c r="P71" i="6"/>
  <c r="O71" i="6"/>
  <c r="N71" i="6"/>
  <c r="L71" i="6"/>
  <c r="K71" i="6"/>
  <c r="J71" i="6"/>
  <c r="AG69" i="6"/>
  <c r="AC69" i="6"/>
  <c r="Y69" i="6"/>
  <c r="U69" i="6"/>
  <c r="Q69" i="6"/>
  <c r="M69" i="6"/>
  <c r="I69" i="6"/>
  <c r="H69" i="6"/>
  <c r="T12" i="6" s="1"/>
  <c r="G69" i="6"/>
  <c r="S12" i="6" s="1"/>
  <c r="F69" i="6"/>
  <c r="R12" i="6" s="1"/>
  <c r="AG68" i="6"/>
  <c r="AC68" i="6"/>
  <c r="Y68" i="6"/>
  <c r="U68" i="6"/>
  <c r="Q68" i="6"/>
  <c r="M68" i="6"/>
  <c r="I68" i="6"/>
  <c r="H68" i="6"/>
  <c r="T11" i="6" s="1"/>
  <c r="G68" i="6"/>
  <c r="S11" i="6" s="1"/>
  <c r="F68" i="6"/>
  <c r="R11" i="6" s="1"/>
  <c r="AG67" i="6"/>
  <c r="AC67" i="6"/>
  <c r="Y67" i="6"/>
  <c r="U67" i="6"/>
  <c r="Q67" i="6"/>
  <c r="M67" i="6"/>
  <c r="I67" i="6"/>
  <c r="AG66" i="6"/>
  <c r="AC66" i="6"/>
  <c r="Y66" i="6"/>
  <c r="U66" i="6"/>
  <c r="Q66" i="6"/>
  <c r="M66" i="6"/>
  <c r="I66" i="6"/>
  <c r="AG65" i="6"/>
  <c r="AC65" i="6"/>
  <c r="Y65" i="6"/>
  <c r="U65" i="6"/>
  <c r="Q65" i="6"/>
  <c r="M65" i="6"/>
  <c r="I65" i="6"/>
  <c r="H65" i="6"/>
  <c r="T8" i="6" s="1"/>
  <c r="G65" i="6"/>
  <c r="S8" i="6" s="1"/>
  <c r="F65" i="6"/>
  <c r="R8" i="6" s="1"/>
  <c r="AG64" i="6"/>
  <c r="AC64" i="6"/>
  <c r="Y64" i="6"/>
  <c r="U64" i="6"/>
  <c r="Q64" i="6"/>
  <c r="M64" i="6"/>
  <c r="I64" i="6"/>
  <c r="H64" i="6"/>
  <c r="T7" i="6" s="1"/>
  <c r="G64" i="6"/>
  <c r="S7" i="6" s="1"/>
  <c r="F64" i="6"/>
  <c r="R7" i="6" s="1"/>
  <c r="AJ63" i="6"/>
  <c r="AJ70" i="6" s="1"/>
  <c r="AI63" i="6"/>
  <c r="AI70" i="6" s="1"/>
  <c r="AH63" i="6"/>
  <c r="AH70" i="6" s="1"/>
  <c r="AF63" i="6"/>
  <c r="AF70" i="6" s="1"/>
  <c r="AE63" i="6"/>
  <c r="AE70" i="6" s="1"/>
  <c r="AD63" i="6"/>
  <c r="AD70" i="6" s="1"/>
  <c r="AB63" i="6"/>
  <c r="AB70" i="6" s="1"/>
  <c r="AA63" i="6"/>
  <c r="AA70" i="6" s="1"/>
  <c r="Z63" i="6"/>
  <c r="Z70" i="6" s="1"/>
  <c r="X63" i="6"/>
  <c r="X70" i="6" s="1"/>
  <c r="W63" i="6"/>
  <c r="W70" i="6" s="1"/>
  <c r="V63" i="6"/>
  <c r="V70" i="6" s="1"/>
  <c r="T63" i="6"/>
  <c r="T70" i="6" s="1"/>
  <c r="S63" i="6"/>
  <c r="S70" i="6" s="1"/>
  <c r="R63" i="6"/>
  <c r="R70" i="6" s="1"/>
  <c r="P63" i="6"/>
  <c r="P70" i="6" s="1"/>
  <c r="O63" i="6"/>
  <c r="O70" i="6" s="1"/>
  <c r="N63" i="6"/>
  <c r="N70" i="6" s="1"/>
  <c r="L63" i="6"/>
  <c r="K63" i="6"/>
  <c r="J63" i="6"/>
  <c r="AG60" i="6"/>
  <c r="AC60" i="6"/>
  <c r="Y60" i="6"/>
  <c r="U60" i="6"/>
  <c r="Q60" i="6"/>
  <c r="M60" i="6"/>
  <c r="I60" i="6"/>
  <c r="H60" i="6"/>
  <c r="P16" i="6" s="1"/>
  <c r="G60" i="6"/>
  <c r="O16" i="6" s="1"/>
  <c r="F60" i="6"/>
  <c r="N16" i="6" s="1"/>
  <c r="AG59" i="6"/>
  <c r="AC59" i="6"/>
  <c r="Y59" i="6"/>
  <c r="U59" i="6"/>
  <c r="Q59" i="6"/>
  <c r="M59" i="6"/>
  <c r="I59" i="6"/>
  <c r="H59" i="6"/>
  <c r="P15" i="6" s="1"/>
  <c r="G59" i="6"/>
  <c r="O15" i="6" s="1"/>
  <c r="F59" i="6"/>
  <c r="N15" i="6" s="1"/>
  <c r="AJ58" i="6"/>
  <c r="AI58" i="6"/>
  <c r="AH58" i="6"/>
  <c r="AF58" i="6"/>
  <c r="AE58" i="6"/>
  <c r="AD58" i="6"/>
  <c r="AB58" i="6"/>
  <c r="AA58" i="6"/>
  <c r="Z58" i="6"/>
  <c r="X58" i="6"/>
  <c r="W58" i="6"/>
  <c r="V58" i="6"/>
  <c r="T58" i="6"/>
  <c r="S58" i="6"/>
  <c r="R58" i="6"/>
  <c r="P58" i="6"/>
  <c r="O58" i="6"/>
  <c r="N58" i="6"/>
  <c r="L58" i="6"/>
  <c r="K58" i="6"/>
  <c r="J58" i="6"/>
  <c r="AG56" i="6"/>
  <c r="AC56" i="6"/>
  <c r="Y56" i="6"/>
  <c r="U56" i="6"/>
  <c r="Q56" i="6"/>
  <c r="M56" i="6"/>
  <c r="I56" i="6"/>
  <c r="H56" i="6"/>
  <c r="P12" i="6" s="1"/>
  <c r="G56" i="6"/>
  <c r="O12" i="6" s="1"/>
  <c r="F56" i="6"/>
  <c r="N12" i="6" s="1"/>
  <c r="AG55" i="6"/>
  <c r="AC55" i="6"/>
  <c r="Y55" i="6"/>
  <c r="U55" i="6"/>
  <c r="Q55" i="6"/>
  <c r="M55" i="6"/>
  <c r="I55" i="6"/>
  <c r="H55" i="6"/>
  <c r="P11" i="6" s="1"/>
  <c r="G55" i="6"/>
  <c r="O11" i="6" s="1"/>
  <c r="F55" i="6"/>
  <c r="N11" i="6" s="1"/>
  <c r="AG54" i="6"/>
  <c r="AC54" i="6"/>
  <c r="Y54" i="6"/>
  <c r="U54" i="6"/>
  <c r="Q54" i="6"/>
  <c r="M54" i="6"/>
  <c r="I54" i="6"/>
  <c r="AG53" i="6"/>
  <c r="AC53" i="6"/>
  <c r="Y53" i="6"/>
  <c r="U53" i="6"/>
  <c r="Q53" i="6"/>
  <c r="M53" i="6"/>
  <c r="I53" i="6"/>
  <c r="AG52" i="6"/>
  <c r="AC52" i="6"/>
  <c r="Y52" i="6"/>
  <c r="U52" i="6"/>
  <c r="Q52" i="6"/>
  <c r="M52" i="6"/>
  <c r="I52" i="6"/>
  <c r="H52" i="6"/>
  <c r="P8" i="6" s="1"/>
  <c r="G52" i="6"/>
  <c r="O8" i="6" s="1"/>
  <c r="F52" i="6"/>
  <c r="N8" i="6" s="1"/>
  <c r="AG51" i="6"/>
  <c r="AC51" i="6"/>
  <c r="Y51" i="6"/>
  <c r="U51" i="6"/>
  <c r="Q51" i="6"/>
  <c r="M51" i="6"/>
  <c r="I51" i="6"/>
  <c r="H51" i="6"/>
  <c r="P7" i="6" s="1"/>
  <c r="G51" i="6"/>
  <c r="O7" i="6" s="1"/>
  <c r="F51" i="6"/>
  <c r="N7" i="6" s="1"/>
  <c r="AJ50" i="6"/>
  <c r="AJ57" i="6" s="1"/>
  <c r="AI50" i="6"/>
  <c r="AI57" i="6" s="1"/>
  <c r="AH50" i="6"/>
  <c r="AH57" i="6" s="1"/>
  <c r="AF50" i="6"/>
  <c r="AF57" i="6" s="1"/>
  <c r="AE50" i="6"/>
  <c r="AE57" i="6" s="1"/>
  <c r="AD50" i="6"/>
  <c r="AB50" i="6"/>
  <c r="AB57" i="6" s="1"/>
  <c r="AA50" i="6"/>
  <c r="AA57" i="6" s="1"/>
  <c r="Z50" i="6"/>
  <c r="Z57" i="6" s="1"/>
  <c r="X50" i="6"/>
  <c r="X57" i="6" s="1"/>
  <c r="W50" i="6"/>
  <c r="W57" i="6" s="1"/>
  <c r="V50" i="6"/>
  <c r="V57" i="6" s="1"/>
  <c r="T50" i="6"/>
  <c r="T57" i="6" s="1"/>
  <c r="S50" i="6"/>
  <c r="R50" i="6"/>
  <c r="P50" i="6"/>
  <c r="O50" i="6"/>
  <c r="N50" i="6"/>
  <c r="M50" i="6" s="1"/>
  <c r="L50" i="6"/>
  <c r="K50" i="6"/>
  <c r="K57" i="6" s="1"/>
  <c r="J50" i="6"/>
  <c r="J57" i="6" s="1"/>
  <c r="U47" i="6"/>
  <c r="Q47" i="6"/>
  <c r="M47" i="6"/>
  <c r="I47" i="6"/>
  <c r="L16" i="6"/>
  <c r="J16" i="6"/>
  <c r="U46" i="6"/>
  <c r="Q46" i="6"/>
  <c r="M46" i="6"/>
  <c r="I46" i="6"/>
  <c r="X45" i="6"/>
  <c r="W45" i="6"/>
  <c r="V45" i="6"/>
  <c r="T45" i="6"/>
  <c r="S45" i="6"/>
  <c r="R45" i="6"/>
  <c r="P45" i="6"/>
  <c r="O45" i="6"/>
  <c r="N45" i="6"/>
  <c r="L45" i="6"/>
  <c r="K45" i="6"/>
  <c r="J45" i="6"/>
  <c r="U43" i="6"/>
  <c r="Q43" i="6"/>
  <c r="M43" i="6"/>
  <c r="I43" i="6"/>
  <c r="U42" i="6"/>
  <c r="Q42" i="6"/>
  <c r="M42" i="6"/>
  <c r="I42" i="6"/>
  <c r="L11" i="6"/>
  <c r="U41" i="6"/>
  <c r="Q41" i="6"/>
  <c r="M41" i="6"/>
  <c r="I41" i="6"/>
  <c r="U40" i="6"/>
  <c r="Q40" i="6"/>
  <c r="M40" i="6"/>
  <c r="I40" i="6"/>
  <c r="U39" i="6"/>
  <c r="Q39" i="6"/>
  <c r="M39" i="6"/>
  <c r="I39" i="6"/>
  <c r="U38" i="6"/>
  <c r="Q38" i="6"/>
  <c r="M38" i="6"/>
  <c r="I38" i="6"/>
  <c r="L7" i="6"/>
  <c r="X37" i="6"/>
  <c r="L10" i="6" s="1"/>
  <c r="W37" i="6"/>
  <c r="W44" i="6" s="1"/>
  <c r="V37" i="6"/>
  <c r="V44" i="6" s="1"/>
  <c r="T37" i="6"/>
  <c r="T44" i="6" s="1"/>
  <c r="S37" i="6"/>
  <c r="S44" i="6" s="1"/>
  <c r="R37" i="6"/>
  <c r="R44" i="6" s="1"/>
  <c r="P37" i="6"/>
  <c r="P44" i="6" s="1"/>
  <c r="O37" i="6"/>
  <c r="O44" i="6" s="1"/>
  <c r="N37" i="6"/>
  <c r="N44" i="6" s="1"/>
  <c r="L37" i="6"/>
  <c r="K37" i="6"/>
  <c r="K44" i="6" s="1"/>
  <c r="J37" i="6"/>
  <c r="J44" i="6" s="1"/>
  <c r="AB16" i="6"/>
  <c r="AA16" i="6"/>
  <c r="W16" i="6"/>
  <c r="K16" i="6"/>
  <c r="L15" i="6"/>
  <c r="K15" i="6"/>
  <c r="J15" i="6"/>
  <c r="AA12" i="6"/>
  <c r="Z12" i="6"/>
  <c r="L12" i="6"/>
  <c r="K12" i="6"/>
  <c r="J12" i="6"/>
  <c r="K11" i="6"/>
  <c r="J11" i="6"/>
  <c r="J10" i="6"/>
  <c r="L8" i="6"/>
  <c r="K8" i="6"/>
  <c r="J8" i="6"/>
  <c r="K7" i="6"/>
  <c r="J7" i="6"/>
  <c r="AC50" i="6" l="1"/>
  <c r="M58" i="6"/>
  <c r="F89" i="6"/>
  <c r="F96" i="6" s="1"/>
  <c r="E44" i="7"/>
  <c r="I13" i="7" s="1"/>
  <c r="F67" i="6"/>
  <c r="H6" i="7"/>
  <c r="H20" i="7" s="1"/>
  <c r="H27" i="7" s="1"/>
  <c r="E14" i="7"/>
  <c r="E28" i="7" s="1"/>
  <c r="E10" i="7"/>
  <c r="E24" i="7" s="1"/>
  <c r="E9" i="7"/>
  <c r="E23" i="7" s="1"/>
  <c r="F9" i="7"/>
  <c r="F23" i="7" s="1"/>
  <c r="F10" i="7"/>
  <c r="F24" i="7" s="1"/>
  <c r="E57" i="7"/>
  <c r="M13" i="7" s="1"/>
  <c r="U6" i="7"/>
  <c r="E83" i="7"/>
  <c r="U13" i="7" s="1"/>
  <c r="E70" i="7"/>
  <c r="Q13" i="7" s="1"/>
  <c r="Y6" i="7"/>
  <c r="E96" i="7"/>
  <c r="Y13" i="7" s="1"/>
  <c r="G27" i="7"/>
  <c r="G13" i="7"/>
  <c r="G89" i="6"/>
  <c r="G96" i="6" s="1"/>
  <c r="U89" i="6"/>
  <c r="U96" i="6" s="1"/>
  <c r="Q89" i="6"/>
  <c r="Q96" i="6" s="1"/>
  <c r="E95" i="6"/>
  <c r="Y12" i="6" s="1"/>
  <c r="H89" i="6"/>
  <c r="H96" i="6" s="1"/>
  <c r="P96" i="6"/>
  <c r="H92" i="6"/>
  <c r="AB9" i="6" s="1"/>
  <c r="O96" i="6"/>
  <c r="G92" i="6"/>
  <c r="AA9" i="6" s="1"/>
  <c r="E94" i="6"/>
  <c r="Y11" i="6" s="1"/>
  <c r="E91" i="6"/>
  <c r="Y8" i="6" s="1"/>
  <c r="N96" i="6"/>
  <c r="F92" i="6"/>
  <c r="E90" i="6"/>
  <c r="Y7" i="6" s="1"/>
  <c r="F7" i="6"/>
  <c r="F21" i="6" s="1"/>
  <c r="H54" i="6"/>
  <c r="P10" i="6" s="1"/>
  <c r="G97" i="6"/>
  <c r="AA14" i="6" s="1"/>
  <c r="E98" i="6"/>
  <c r="Y15" i="6" s="1"/>
  <c r="AG58" i="6"/>
  <c r="Y58" i="6"/>
  <c r="E99" i="6"/>
  <c r="Y16" i="6" s="1"/>
  <c r="F97" i="6"/>
  <c r="U84" i="6"/>
  <c r="AC71" i="6"/>
  <c r="F71" i="6"/>
  <c r="R14" i="6" s="1"/>
  <c r="U58" i="6"/>
  <c r="Q58" i="6"/>
  <c r="Q45" i="6"/>
  <c r="M45" i="6"/>
  <c r="AG84" i="6"/>
  <c r="G71" i="6"/>
  <c r="S14" i="6" s="1"/>
  <c r="E86" i="6"/>
  <c r="U16" i="6" s="1"/>
  <c r="R96" i="6"/>
  <c r="H67" i="6"/>
  <c r="T10" i="6" s="1"/>
  <c r="Y84" i="6"/>
  <c r="I97" i="6"/>
  <c r="E81" i="6"/>
  <c r="U11" i="6" s="1"/>
  <c r="H80" i="6"/>
  <c r="X10" i="6" s="1"/>
  <c r="AB14" i="6"/>
  <c r="AC84" i="6"/>
  <c r="E78" i="6"/>
  <c r="U8" i="6" s="1"/>
  <c r="U97" i="6"/>
  <c r="E82" i="6"/>
  <c r="U12" i="6" s="1"/>
  <c r="G79" i="6"/>
  <c r="W9" i="6" s="1"/>
  <c r="H79" i="6"/>
  <c r="X9" i="6" s="1"/>
  <c r="Q97" i="6"/>
  <c r="H84" i="6"/>
  <c r="X14" i="6" s="1"/>
  <c r="Q84" i="6"/>
  <c r="Z6" i="6"/>
  <c r="M84" i="6"/>
  <c r="O83" i="6"/>
  <c r="Z14" i="6"/>
  <c r="F84" i="6"/>
  <c r="V14" i="6" s="1"/>
  <c r="E85" i="6"/>
  <c r="U15" i="6" s="1"/>
  <c r="F76" i="6"/>
  <c r="V6" i="6" s="1"/>
  <c r="F80" i="6"/>
  <c r="V10" i="6" s="1"/>
  <c r="G80" i="6"/>
  <c r="W10" i="6" s="1"/>
  <c r="G76" i="6"/>
  <c r="W6" i="6" s="1"/>
  <c r="L83" i="6"/>
  <c r="E77" i="6"/>
  <c r="U7" i="6" s="1"/>
  <c r="AG71" i="6"/>
  <c r="Y71" i="6"/>
  <c r="G63" i="6"/>
  <c r="S6" i="6" s="1"/>
  <c r="H71" i="6"/>
  <c r="T14" i="6" s="1"/>
  <c r="U71" i="6"/>
  <c r="U63" i="6"/>
  <c r="U70" i="6" s="1"/>
  <c r="E73" i="6"/>
  <c r="Q16" i="6" s="1"/>
  <c r="Q71" i="6"/>
  <c r="Q63" i="6"/>
  <c r="Q70" i="6" s="1"/>
  <c r="M71" i="6"/>
  <c r="E72" i="6"/>
  <c r="Q15" i="6" s="1"/>
  <c r="E68" i="6"/>
  <c r="Q11" i="6" s="1"/>
  <c r="E65" i="6"/>
  <c r="Q8" i="6" s="1"/>
  <c r="E64" i="6"/>
  <c r="Q7" i="6" s="1"/>
  <c r="I71" i="6"/>
  <c r="H63" i="6"/>
  <c r="H70" i="6" s="1"/>
  <c r="T13" i="6" s="1"/>
  <c r="L70" i="6"/>
  <c r="G67" i="6"/>
  <c r="S10" i="6" s="1"/>
  <c r="AC58" i="6"/>
  <c r="AD57" i="6"/>
  <c r="G11" i="6"/>
  <c r="G25" i="6" s="1"/>
  <c r="H58" i="6"/>
  <c r="P14" i="6" s="1"/>
  <c r="H53" i="6"/>
  <c r="P9" i="6" s="1"/>
  <c r="E60" i="6"/>
  <c r="M16" i="6" s="1"/>
  <c r="G53" i="6"/>
  <c r="O9" i="6" s="1"/>
  <c r="E56" i="6"/>
  <c r="M12" i="6" s="1"/>
  <c r="E55" i="6"/>
  <c r="M11" i="6" s="1"/>
  <c r="F11" i="6"/>
  <c r="F25" i="6" s="1"/>
  <c r="E52" i="6"/>
  <c r="M8" i="6" s="1"/>
  <c r="F50" i="6"/>
  <c r="N6" i="6" s="1"/>
  <c r="G50" i="6"/>
  <c r="O6" i="6" s="1"/>
  <c r="E51" i="6"/>
  <c r="M7" i="6" s="1"/>
  <c r="O57" i="6"/>
  <c r="N57" i="6"/>
  <c r="I58" i="6"/>
  <c r="F15" i="6"/>
  <c r="F29" i="6" s="1"/>
  <c r="G15" i="6"/>
  <c r="G29" i="6" s="1"/>
  <c r="F16" i="6"/>
  <c r="F30" i="6" s="1"/>
  <c r="H16" i="6"/>
  <c r="H30" i="6" s="1"/>
  <c r="E59" i="6"/>
  <c r="M15" i="6" s="1"/>
  <c r="G12" i="6"/>
  <c r="G26" i="6" s="1"/>
  <c r="H12" i="6"/>
  <c r="H26" i="6" s="1"/>
  <c r="H11" i="6"/>
  <c r="H25" i="6" s="1"/>
  <c r="H8" i="6"/>
  <c r="H22" i="6" s="1"/>
  <c r="L57" i="6"/>
  <c r="H7" i="6"/>
  <c r="H21" i="6" s="1"/>
  <c r="G7" i="6"/>
  <c r="G21" i="6" s="1"/>
  <c r="G45" i="6"/>
  <c r="K14" i="6" s="1"/>
  <c r="U37" i="6"/>
  <c r="U44" i="6" s="1"/>
  <c r="X44" i="6"/>
  <c r="G16" i="6"/>
  <c r="G30" i="6" s="1"/>
  <c r="E43" i="6"/>
  <c r="I12" i="6" s="1"/>
  <c r="E39" i="6"/>
  <c r="I8" i="6" s="1"/>
  <c r="E46" i="6"/>
  <c r="I15" i="6" s="1"/>
  <c r="H45" i="6"/>
  <c r="L14" i="6" s="1"/>
  <c r="I45" i="6"/>
  <c r="F45" i="6"/>
  <c r="J14" i="6" s="1"/>
  <c r="E47" i="6"/>
  <c r="I16" i="6" s="1"/>
  <c r="E42" i="6"/>
  <c r="I11" i="6" s="1"/>
  <c r="E38" i="6"/>
  <c r="I7" i="6" s="1"/>
  <c r="G37" i="6"/>
  <c r="G44" i="6" s="1"/>
  <c r="K13" i="6" s="1"/>
  <c r="G40" i="6"/>
  <c r="K9" i="6" s="1"/>
  <c r="F37" i="6"/>
  <c r="F44" i="6" s="1"/>
  <c r="J13" i="6" s="1"/>
  <c r="F40" i="6"/>
  <c r="J9" i="6" s="1"/>
  <c r="H40" i="6"/>
  <c r="L9" i="6" s="1"/>
  <c r="H37" i="6"/>
  <c r="L6" i="6" s="1"/>
  <c r="H15" i="6"/>
  <c r="H29" i="6" s="1"/>
  <c r="F12" i="6"/>
  <c r="F26" i="6" s="1"/>
  <c r="F8" i="6"/>
  <c r="F22" i="6" s="1"/>
  <c r="R10" i="6"/>
  <c r="AC57" i="6"/>
  <c r="M57" i="6"/>
  <c r="G8" i="6"/>
  <c r="G22" i="6" s="1"/>
  <c r="M37" i="6"/>
  <c r="M44" i="6" s="1"/>
  <c r="U45" i="6"/>
  <c r="Q50" i="6"/>
  <c r="Q57" i="6" s="1"/>
  <c r="AG50" i="6"/>
  <c r="AG57" i="6" s="1"/>
  <c r="I63" i="6"/>
  <c r="Y63" i="6"/>
  <c r="Y70" i="6" s="1"/>
  <c r="Q76" i="6"/>
  <c r="Q83" i="6" s="1"/>
  <c r="AG76" i="6"/>
  <c r="AG83" i="6" s="1"/>
  <c r="I89" i="6"/>
  <c r="L44" i="6"/>
  <c r="R57" i="6"/>
  <c r="F66" i="6"/>
  <c r="E69" i="6"/>
  <c r="J70" i="6"/>
  <c r="R83" i="6"/>
  <c r="AH83" i="6"/>
  <c r="Q37" i="6"/>
  <c r="Q44" i="6" s="1"/>
  <c r="U50" i="6"/>
  <c r="U57" i="6" s="1"/>
  <c r="S57" i="6"/>
  <c r="M63" i="6"/>
  <c r="M70" i="6" s="1"/>
  <c r="AC63" i="6"/>
  <c r="AC70" i="6" s="1"/>
  <c r="G66" i="6"/>
  <c r="S9" i="6" s="1"/>
  <c r="K70" i="6"/>
  <c r="U76" i="6"/>
  <c r="U83" i="6" s="1"/>
  <c r="S83" i="6"/>
  <c r="AI83" i="6"/>
  <c r="M89" i="6"/>
  <c r="M96" i="6" s="1"/>
  <c r="H66" i="6"/>
  <c r="T9" i="6" s="1"/>
  <c r="V96" i="6"/>
  <c r="K10" i="6"/>
  <c r="F54" i="6"/>
  <c r="H50" i="6"/>
  <c r="P6" i="6" s="1"/>
  <c r="G54" i="6"/>
  <c r="O10" i="6" s="1"/>
  <c r="F58" i="6"/>
  <c r="N14" i="6" s="1"/>
  <c r="H76" i="6"/>
  <c r="X6" i="6" s="1"/>
  <c r="F93" i="6"/>
  <c r="I50" i="6"/>
  <c r="Y50" i="6"/>
  <c r="Y57" i="6" s="1"/>
  <c r="G58" i="6"/>
  <c r="O14" i="6" s="1"/>
  <c r="AG63" i="6"/>
  <c r="AG70" i="6" s="1"/>
  <c r="I76" i="6"/>
  <c r="Y76" i="6"/>
  <c r="Y83" i="6" s="1"/>
  <c r="G84" i="6"/>
  <c r="W14" i="6" s="1"/>
  <c r="G93" i="6"/>
  <c r="AA10" i="6" s="1"/>
  <c r="H93" i="6"/>
  <c r="AB10" i="6" s="1"/>
  <c r="J96" i="6"/>
  <c r="K96" i="6"/>
  <c r="F53" i="6"/>
  <c r="F79" i="6"/>
  <c r="L96" i="6"/>
  <c r="P57" i="6"/>
  <c r="I37" i="6"/>
  <c r="M76" i="6"/>
  <c r="M83" i="6" s="1"/>
  <c r="AC76" i="6"/>
  <c r="AC83" i="6" s="1"/>
  <c r="P83" i="6"/>
  <c r="F63" i="6"/>
  <c r="F98" i="5"/>
  <c r="Z15" i="5" s="1"/>
  <c r="G98" i="5"/>
  <c r="H98" i="5"/>
  <c r="F99" i="5"/>
  <c r="Z16" i="5" s="1"/>
  <c r="F16" i="5" s="1"/>
  <c r="F30" i="5" s="1"/>
  <c r="G99" i="5"/>
  <c r="H99" i="5"/>
  <c r="AB16" i="5" s="1"/>
  <c r="AB15" i="5"/>
  <c r="E98" i="5"/>
  <c r="AA16" i="5"/>
  <c r="F95" i="5"/>
  <c r="Z12" i="5" s="1"/>
  <c r="G95" i="5"/>
  <c r="AA12" i="5" s="1"/>
  <c r="H95" i="5"/>
  <c r="AB12" i="5" s="1"/>
  <c r="F94" i="5"/>
  <c r="Z11" i="5" s="1"/>
  <c r="G94" i="5"/>
  <c r="AA11" i="5" s="1"/>
  <c r="H94" i="5"/>
  <c r="AB11" i="5" s="1"/>
  <c r="F90" i="5"/>
  <c r="Z7" i="5" s="1"/>
  <c r="G90" i="5"/>
  <c r="AA7" i="5" s="1"/>
  <c r="H90" i="5"/>
  <c r="AB7" i="5" s="1"/>
  <c r="F91" i="5"/>
  <c r="G91" i="5"/>
  <c r="H91" i="5"/>
  <c r="AB8" i="5" s="1"/>
  <c r="Z8" i="5"/>
  <c r="AA8" i="5"/>
  <c r="AG99" i="5"/>
  <c r="AG98" i="5"/>
  <c r="AJ97" i="5"/>
  <c r="AI97" i="5"/>
  <c r="AH97" i="5"/>
  <c r="AG95" i="5"/>
  <c r="AG94" i="5"/>
  <c r="AG93" i="5"/>
  <c r="AG92" i="5"/>
  <c r="AG91" i="5"/>
  <c r="AG90" i="5"/>
  <c r="AJ89" i="5"/>
  <c r="AJ96" i="5" s="1"/>
  <c r="AI89" i="5"/>
  <c r="AI96" i="5" s="1"/>
  <c r="AH89" i="5"/>
  <c r="AH96" i="5" s="1"/>
  <c r="AE8" i="5"/>
  <c r="AF8" i="5"/>
  <c r="AD9" i="5"/>
  <c r="AD15" i="5"/>
  <c r="AE15" i="5"/>
  <c r="I112" i="5"/>
  <c r="E112" i="5" s="1"/>
  <c r="AC16" i="5" s="1"/>
  <c r="H112" i="5"/>
  <c r="AF16" i="5" s="1"/>
  <c r="G112" i="5"/>
  <c r="AE16" i="5" s="1"/>
  <c r="F112" i="5"/>
  <c r="AD16" i="5" s="1"/>
  <c r="I111" i="5"/>
  <c r="E111" i="5" s="1"/>
  <c r="AC15" i="5" s="1"/>
  <c r="H111" i="5"/>
  <c r="AF15" i="5" s="1"/>
  <c r="G111" i="5"/>
  <c r="F111" i="5"/>
  <c r="L110" i="5"/>
  <c r="H110" i="5" s="1"/>
  <c r="AF14" i="5" s="1"/>
  <c r="K110" i="5"/>
  <c r="G110" i="5" s="1"/>
  <c r="AE14" i="5" s="1"/>
  <c r="J110" i="5"/>
  <c r="F110" i="5" s="1"/>
  <c r="AD14" i="5" s="1"/>
  <c r="I108" i="5"/>
  <c r="H108" i="5"/>
  <c r="AF12" i="5" s="1"/>
  <c r="G108" i="5"/>
  <c r="AE12" i="5" s="1"/>
  <c r="F108" i="5"/>
  <c r="AD12" i="5" s="1"/>
  <c r="E108" i="5"/>
  <c r="AC12" i="5" s="1"/>
  <c r="I107" i="5"/>
  <c r="E107" i="5" s="1"/>
  <c r="AC11" i="5" s="1"/>
  <c r="H107" i="5"/>
  <c r="AF11" i="5" s="1"/>
  <c r="G107" i="5"/>
  <c r="AE11" i="5" s="1"/>
  <c r="F107" i="5"/>
  <c r="AD11" i="5" s="1"/>
  <c r="I106" i="5"/>
  <c r="I105" i="5"/>
  <c r="H105" i="5"/>
  <c r="AF9" i="5" s="1"/>
  <c r="G105" i="5"/>
  <c r="AE9" i="5" s="1"/>
  <c r="F105" i="5"/>
  <c r="I104" i="5"/>
  <c r="E104" i="5" s="1"/>
  <c r="AC8" i="5" s="1"/>
  <c r="H104" i="5"/>
  <c r="G104" i="5"/>
  <c r="F104" i="5"/>
  <c r="AD8" i="5" s="1"/>
  <c r="I103" i="5"/>
  <c r="E103" i="5" s="1"/>
  <c r="AC7" i="5" s="1"/>
  <c r="H103" i="5"/>
  <c r="AF7" i="5" s="1"/>
  <c r="G103" i="5"/>
  <c r="AE7" i="5" s="1"/>
  <c r="F103" i="5"/>
  <c r="AD7" i="5" s="1"/>
  <c r="L102" i="5"/>
  <c r="H106" i="5" s="1"/>
  <c r="AF10" i="5" s="1"/>
  <c r="K102" i="5"/>
  <c r="G106" i="5" s="1"/>
  <c r="AE10" i="5" s="1"/>
  <c r="J102" i="5"/>
  <c r="F106" i="5" s="1"/>
  <c r="E106" i="5" s="1"/>
  <c r="AC10" i="5" s="1"/>
  <c r="AC99" i="5"/>
  <c r="Y99" i="5"/>
  <c r="U99" i="5"/>
  <c r="Q99" i="5"/>
  <c r="M99" i="5"/>
  <c r="I99" i="5"/>
  <c r="E99" i="5" s="1"/>
  <c r="AC98" i="5"/>
  <c r="Y98" i="5"/>
  <c r="U98" i="5"/>
  <c r="Q98" i="5"/>
  <c r="M98" i="5"/>
  <c r="I98" i="5"/>
  <c r="AA15" i="5"/>
  <c r="AF97" i="5"/>
  <c r="AE97" i="5"/>
  <c r="AD97" i="5"/>
  <c r="AB97" i="5"/>
  <c r="AA97" i="5"/>
  <c r="Z97" i="5"/>
  <c r="X97" i="5"/>
  <c r="W97" i="5"/>
  <c r="V97" i="5"/>
  <c r="T97" i="5"/>
  <c r="H97" i="5" s="1"/>
  <c r="S97" i="5"/>
  <c r="R97" i="5"/>
  <c r="P97" i="5"/>
  <c r="O97" i="5"/>
  <c r="N97" i="5"/>
  <c r="L97" i="5"/>
  <c r="K97" i="5"/>
  <c r="G97" i="5" s="1"/>
  <c r="J97" i="5"/>
  <c r="F97" i="5" s="1"/>
  <c r="AC95" i="5"/>
  <c r="Y95" i="5"/>
  <c r="U95" i="5"/>
  <c r="Q95" i="5"/>
  <c r="M95" i="5"/>
  <c r="I95" i="5"/>
  <c r="AC94" i="5"/>
  <c r="Y94" i="5"/>
  <c r="U94" i="5"/>
  <c r="Q94" i="5"/>
  <c r="M94" i="5"/>
  <c r="I94" i="5"/>
  <c r="AC93" i="5"/>
  <c r="Y93" i="5"/>
  <c r="U93" i="5"/>
  <c r="Q93" i="5"/>
  <c r="M93" i="5"/>
  <c r="I93" i="5"/>
  <c r="AC92" i="5"/>
  <c r="Y92" i="5"/>
  <c r="U92" i="5"/>
  <c r="Q92" i="5"/>
  <c r="M92" i="5"/>
  <c r="I92" i="5"/>
  <c r="AC91" i="5"/>
  <c r="Y91" i="5"/>
  <c r="U91" i="5"/>
  <c r="Q91" i="5"/>
  <c r="M91" i="5"/>
  <c r="I91" i="5"/>
  <c r="AC90" i="5"/>
  <c r="Y90" i="5"/>
  <c r="U90" i="5"/>
  <c r="Q90" i="5"/>
  <c r="M90" i="5"/>
  <c r="I90" i="5"/>
  <c r="AF89" i="5"/>
  <c r="AF96" i="5" s="1"/>
  <c r="AE89" i="5"/>
  <c r="AE96" i="5" s="1"/>
  <c r="AD89" i="5"/>
  <c r="AD96" i="5" s="1"/>
  <c r="AB89" i="5"/>
  <c r="AB96" i="5" s="1"/>
  <c r="AA89" i="5"/>
  <c r="AA96" i="5" s="1"/>
  <c r="Z89" i="5"/>
  <c r="Z96" i="5" s="1"/>
  <c r="X89" i="5"/>
  <c r="X96" i="5" s="1"/>
  <c r="W89" i="5"/>
  <c r="W96" i="5" s="1"/>
  <c r="V89" i="5"/>
  <c r="T89" i="5"/>
  <c r="T96" i="5" s="1"/>
  <c r="S89" i="5"/>
  <c r="S96" i="5" s="1"/>
  <c r="R89" i="5"/>
  <c r="P89" i="5"/>
  <c r="P96" i="5" s="1"/>
  <c r="O89" i="5"/>
  <c r="O96" i="5" s="1"/>
  <c r="N89" i="5"/>
  <c r="N96" i="5" s="1"/>
  <c r="L89" i="5"/>
  <c r="H93" i="5" s="1"/>
  <c r="K89" i="5"/>
  <c r="G93" i="5" s="1"/>
  <c r="J89" i="5"/>
  <c r="AG86" i="5"/>
  <c r="AC86" i="5"/>
  <c r="Y86" i="5"/>
  <c r="U86" i="5"/>
  <c r="Q86" i="5"/>
  <c r="M86" i="5"/>
  <c r="I86" i="5"/>
  <c r="H86" i="5"/>
  <c r="X16" i="5" s="1"/>
  <c r="G86" i="5"/>
  <c r="W16" i="5" s="1"/>
  <c r="F86" i="5"/>
  <c r="V16" i="5" s="1"/>
  <c r="AG85" i="5"/>
  <c r="AC85" i="5"/>
  <c r="Y85" i="5"/>
  <c r="U85" i="5"/>
  <c r="Q85" i="5"/>
  <c r="M85" i="5"/>
  <c r="I85" i="5"/>
  <c r="H85" i="5"/>
  <c r="X15" i="5" s="1"/>
  <c r="G85" i="5"/>
  <c r="W15" i="5" s="1"/>
  <c r="F85" i="5"/>
  <c r="V15" i="5" s="1"/>
  <c r="AJ84" i="5"/>
  <c r="AI84" i="5"/>
  <c r="AH84" i="5"/>
  <c r="AF84" i="5"/>
  <c r="AE84" i="5"/>
  <c r="AD84" i="5"/>
  <c r="AB84" i="5"/>
  <c r="AA84" i="5"/>
  <c r="Z84" i="5"/>
  <c r="Y84" i="5" s="1"/>
  <c r="X84" i="5"/>
  <c r="W84" i="5"/>
  <c r="V84" i="5"/>
  <c r="T84" i="5"/>
  <c r="S84" i="5"/>
  <c r="R84" i="5"/>
  <c r="Q84" i="5" s="1"/>
  <c r="P84" i="5"/>
  <c r="O84" i="5"/>
  <c r="N84" i="5"/>
  <c r="L84" i="5"/>
  <c r="K84" i="5"/>
  <c r="J84" i="5"/>
  <c r="AG82" i="5"/>
  <c r="AC82" i="5"/>
  <c r="Y82" i="5"/>
  <c r="U82" i="5"/>
  <c r="Q82" i="5"/>
  <c r="M82" i="5"/>
  <c r="I82" i="5"/>
  <c r="H82" i="5"/>
  <c r="X12" i="5" s="1"/>
  <c r="G82" i="5"/>
  <c r="W12" i="5" s="1"/>
  <c r="F82" i="5"/>
  <c r="V12" i="5" s="1"/>
  <c r="AG81" i="5"/>
  <c r="AC81" i="5"/>
  <c r="Y81" i="5"/>
  <c r="U81" i="5"/>
  <c r="Q81" i="5"/>
  <c r="M81" i="5"/>
  <c r="I81" i="5"/>
  <c r="H81" i="5"/>
  <c r="X11" i="5" s="1"/>
  <c r="G81" i="5"/>
  <c r="W11" i="5" s="1"/>
  <c r="F81" i="5"/>
  <c r="V11" i="5" s="1"/>
  <c r="AG80" i="5"/>
  <c r="AC80" i="5"/>
  <c r="Y80" i="5"/>
  <c r="U80" i="5"/>
  <c r="Q80" i="5"/>
  <c r="M80" i="5"/>
  <c r="I80" i="5"/>
  <c r="AG79" i="5"/>
  <c r="AC79" i="5"/>
  <c r="Y79" i="5"/>
  <c r="U79" i="5"/>
  <c r="Q79" i="5"/>
  <c r="M79" i="5"/>
  <c r="I79" i="5"/>
  <c r="AG78" i="5"/>
  <c r="AC78" i="5"/>
  <c r="Y78" i="5"/>
  <c r="U78" i="5"/>
  <c r="Q78" i="5"/>
  <c r="M78" i="5"/>
  <c r="I78" i="5"/>
  <c r="H78" i="5"/>
  <c r="X8" i="5" s="1"/>
  <c r="G78" i="5"/>
  <c r="W8" i="5" s="1"/>
  <c r="F78" i="5"/>
  <c r="V8" i="5" s="1"/>
  <c r="AG77" i="5"/>
  <c r="AC77" i="5"/>
  <c r="Y77" i="5"/>
  <c r="U77" i="5"/>
  <c r="Q77" i="5"/>
  <c r="M77" i="5"/>
  <c r="I77" i="5"/>
  <c r="H77" i="5"/>
  <c r="X7" i="5" s="1"/>
  <c r="G77" i="5"/>
  <c r="W7" i="5" s="1"/>
  <c r="F77" i="5"/>
  <c r="V7" i="5" s="1"/>
  <c r="AJ76" i="5"/>
  <c r="AJ83" i="5" s="1"/>
  <c r="AI76" i="5"/>
  <c r="AI83" i="5" s="1"/>
  <c r="AH76" i="5"/>
  <c r="AH83" i="5" s="1"/>
  <c r="AF76" i="5"/>
  <c r="AF83" i="5" s="1"/>
  <c r="AE76" i="5"/>
  <c r="AE83" i="5" s="1"/>
  <c r="AD76" i="5"/>
  <c r="AD83" i="5" s="1"/>
  <c r="AB76" i="5"/>
  <c r="AB83" i="5" s="1"/>
  <c r="AA76" i="5"/>
  <c r="AA83" i="5" s="1"/>
  <c r="Z76" i="5"/>
  <c r="Z83" i="5" s="1"/>
  <c r="X76" i="5"/>
  <c r="X83" i="5" s="1"/>
  <c r="W76" i="5"/>
  <c r="W83" i="5" s="1"/>
  <c r="V76" i="5"/>
  <c r="V83" i="5" s="1"/>
  <c r="T76" i="5"/>
  <c r="T83" i="5" s="1"/>
  <c r="S76" i="5"/>
  <c r="S83" i="5" s="1"/>
  <c r="R76" i="5"/>
  <c r="R83" i="5" s="1"/>
  <c r="P76" i="5"/>
  <c r="P83" i="5" s="1"/>
  <c r="O76" i="5"/>
  <c r="N76" i="5"/>
  <c r="N83" i="5" s="1"/>
  <c r="L76" i="5"/>
  <c r="L83" i="5" s="1"/>
  <c r="K76" i="5"/>
  <c r="K83" i="5" s="1"/>
  <c r="J76" i="5"/>
  <c r="AG73" i="5"/>
  <c r="AC73" i="5"/>
  <c r="Y73" i="5"/>
  <c r="U73" i="5"/>
  <c r="Q73" i="5"/>
  <c r="M73" i="5"/>
  <c r="I73" i="5"/>
  <c r="H73" i="5"/>
  <c r="T16" i="5" s="1"/>
  <c r="G73" i="5"/>
  <c r="S16" i="5" s="1"/>
  <c r="F73" i="5"/>
  <c r="R16" i="5" s="1"/>
  <c r="AG72" i="5"/>
  <c r="AC72" i="5"/>
  <c r="Y72" i="5"/>
  <c r="U72" i="5"/>
  <c r="Q72" i="5"/>
  <c r="M72" i="5"/>
  <c r="I72" i="5"/>
  <c r="H72" i="5"/>
  <c r="T15" i="5" s="1"/>
  <c r="G72" i="5"/>
  <c r="S15" i="5" s="1"/>
  <c r="F72" i="5"/>
  <c r="R15" i="5" s="1"/>
  <c r="AJ71" i="5"/>
  <c r="AI71" i="5"/>
  <c r="AH71" i="5"/>
  <c r="AF71" i="5"/>
  <c r="AE71" i="5"/>
  <c r="AD71" i="5"/>
  <c r="AB71" i="5"/>
  <c r="AA71" i="5"/>
  <c r="Z71" i="5"/>
  <c r="X71" i="5"/>
  <c r="W71" i="5"/>
  <c r="V71" i="5"/>
  <c r="T71" i="5"/>
  <c r="S71" i="5"/>
  <c r="R71" i="5"/>
  <c r="P71" i="5"/>
  <c r="O71" i="5"/>
  <c r="N71" i="5"/>
  <c r="M71" i="5" s="1"/>
  <c r="L71" i="5"/>
  <c r="K71" i="5"/>
  <c r="J71" i="5"/>
  <c r="AG69" i="5"/>
  <c r="AC69" i="5"/>
  <c r="Y69" i="5"/>
  <c r="U69" i="5"/>
  <c r="Q69" i="5"/>
  <c r="M69" i="5"/>
  <c r="I69" i="5"/>
  <c r="H69" i="5"/>
  <c r="T12" i="5" s="1"/>
  <c r="G69" i="5"/>
  <c r="S12" i="5" s="1"/>
  <c r="F69" i="5"/>
  <c r="R12" i="5" s="1"/>
  <c r="AG68" i="5"/>
  <c r="AC68" i="5"/>
  <c r="Y68" i="5"/>
  <c r="U68" i="5"/>
  <c r="Q68" i="5"/>
  <c r="M68" i="5"/>
  <c r="I68" i="5"/>
  <c r="H68" i="5"/>
  <c r="T11" i="5" s="1"/>
  <c r="G68" i="5"/>
  <c r="S11" i="5" s="1"/>
  <c r="F68" i="5"/>
  <c r="R11" i="5" s="1"/>
  <c r="AG67" i="5"/>
  <c r="AC67" i="5"/>
  <c r="Y67" i="5"/>
  <c r="U67" i="5"/>
  <c r="Q67" i="5"/>
  <c r="M67" i="5"/>
  <c r="I67" i="5"/>
  <c r="AG66" i="5"/>
  <c r="AC66" i="5"/>
  <c r="Y66" i="5"/>
  <c r="U66" i="5"/>
  <c r="Q66" i="5"/>
  <c r="M66" i="5"/>
  <c r="I66" i="5"/>
  <c r="AG65" i="5"/>
  <c r="AC65" i="5"/>
  <c r="Y65" i="5"/>
  <c r="U65" i="5"/>
  <c r="Q65" i="5"/>
  <c r="M65" i="5"/>
  <c r="I65" i="5"/>
  <c r="H65" i="5"/>
  <c r="T8" i="5" s="1"/>
  <c r="G65" i="5"/>
  <c r="S8" i="5" s="1"/>
  <c r="F65" i="5"/>
  <c r="R8" i="5" s="1"/>
  <c r="AG64" i="5"/>
  <c r="AC64" i="5"/>
  <c r="Y64" i="5"/>
  <c r="U64" i="5"/>
  <c r="Q64" i="5"/>
  <c r="M64" i="5"/>
  <c r="I64" i="5"/>
  <c r="H64" i="5"/>
  <c r="T7" i="5" s="1"/>
  <c r="G64" i="5"/>
  <c r="S7" i="5" s="1"/>
  <c r="F64" i="5"/>
  <c r="R7" i="5" s="1"/>
  <c r="AJ63" i="5"/>
  <c r="AJ70" i="5" s="1"/>
  <c r="AI63" i="5"/>
  <c r="AI70" i="5" s="1"/>
  <c r="AH63" i="5"/>
  <c r="AF63" i="5"/>
  <c r="AF70" i="5" s="1"/>
  <c r="AE63" i="5"/>
  <c r="AE70" i="5" s="1"/>
  <c r="AD63" i="5"/>
  <c r="AD70" i="5" s="1"/>
  <c r="AB63" i="5"/>
  <c r="AB70" i="5" s="1"/>
  <c r="AA63" i="5"/>
  <c r="AA70" i="5" s="1"/>
  <c r="Z63" i="5"/>
  <c r="Z70" i="5" s="1"/>
  <c r="X63" i="5"/>
  <c r="X70" i="5" s="1"/>
  <c r="W63" i="5"/>
  <c r="W70" i="5" s="1"/>
  <c r="V63" i="5"/>
  <c r="V70" i="5" s="1"/>
  <c r="T63" i="5"/>
  <c r="T70" i="5" s="1"/>
  <c r="S63" i="5"/>
  <c r="S70" i="5" s="1"/>
  <c r="R63" i="5"/>
  <c r="P63" i="5"/>
  <c r="P70" i="5" s="1"/>
  <c r="O63" i="5"/>
  <c r="O70" i="5" s="1"/>
  <c r="N63" i="5"/>
  <c r="N70" i="5" s="1"/>
  <c r="L63" i="5"/>
  <c r="K63" i="5"/>
  <c r="J63" i="5"/>
  <c r="AG60" i="5"/>
  <c r="AC60" i="5"/>
  <c r="Y60" i="5"/>
  <c r="U60" i="5"/>
  <c r="Q60" i="5"/>
  <c r="M60" i="5"/>
  <c r="I60" i="5"/>
  <c r="H60" i="5"/>
  <c r="G60" i="5"/>
  <c r="O16" i="5" s="1"/>
  <c r="F60" i="5"/>
  <c r="N16" i="5" s="1"/>
  <c r="AG59" i="5"/>
  <c r="AC59" i="5"/>
  <c r="Y59" i="5"/>
  <c r="U59" i="5"/>
  <c r="Q59" i="5"/>
  <c r="M59" i="5"/>
  <c r="I59" i="5"/>
  <c r="H59" i="5"/>
  <c r="P15" i="5" s="1"/>
  <c r="G59" i="5"/>
  <c r="O15" i="5" s="1"/>
  <c r="F59" i="5"/>
  <c r="N15" i="5" s="1"/>
  <c r="AJ58" i="5"/>
  <c r="AI58" i="5"/>
  <c r="AH58" i="5"/>
  <c r="AF58" i="5"/>
  <c r="AE58" i="5"/>
  <c r="AD58" i="5"/>
  <c r="AB58" i="5"/>
  <c r="AA58" i="5"/>
  <c r="Z58" i="5"/>
  <c r="X58" i="5"/>
  <c r="W58" i="5"/>
  <c r="V58" i="5"/>
  <c r="T58" i="5"/>
  <c r="S58" i="5"/>
  <c r="R58" i="5"/>
  <c r="P58" i="5"/>
  <c r="O58" i="5"/>
  <c r="N58" i="5"/>
  <c r="L58" i="5"/>
  <c r="K58" i="5"/>
  <c r="J58" i="5"/>
  <c r="AE57" i="5"/>
  <c r="AG56" i="5"/>
  <c r="AC56" i="5"/>
  <c r="Y56" i="5"/>
  <c r="U56" i="5"/>
  <c r="Q56" i="5"/>
  <c r="M56" i="5"/>
  <c r="I56" i="5"/>
  <c r="H56" i="5"/>
  <c r="P12" i="5" s="1"/>
  <c r="G56" i="5"/>
  <c r="O12" i="5" s="1"/>
  <c r="F56" i="5"/>
  <c r="N12" i="5" s="1"/>
  <c r="AG55" i="5"/>
  <c r="AC55" i="5"/>
  <c r="Y55" i="5"/>
  <c r="U55" i="5"/>
  <c r="Q55" i="5"/>
  <c r="M55" i="5"/>
  <c r="I55" i="5"/>
  <c r="H55" i="5"/>
  <c r="P11" i="5" s="1"/>
  <c r="G55" i="5"/>
  <c r="O11" i="5" s="1"/>
  <c r="F55" i="5"/>
  <c r="N11" i="5" s="1"/>
  <c r="AG54" i="5"/>
  <c r="AC54" i="5"/>
  <c r="Y54" i="5"/>
  <c r="U54" i="5"/>
  <c r="Q54" i="5"/>
  <c r="M54" i="5"/>
  <c r="I54" i="5"/>
  <c r="AG53" i="5"/>
  <c r="AC53" i="5"/>
  <c r="Y53" i="5"/>
  <c r="U53" i="5"/>
  <c r="Q53" i="5"/>
  <c r="M53" i="5"/>
  <c r="I53" i="5"/>
  <c r="AG52" i="5"/>
  <c r="AC52" i="5"/>
  <c r="Y52" i="5"/>
  <c r="U52" i="5"/>
  <c r="Q52" i="5"/>
  <c r="M52" i="5"/>
  <c r="I52" i="5"/>
  <c r="H52" i="5"/>
  <c r="P8" i="5" s="1"/>
  <c r="G52" i="5"/>
  <c r="O8" i="5" s="1"/>
  <c r="F52" i="5"/>
  <c r="N8" i="5" s="1"/>
  <c r="AG51" i="5"/>
  <c r="AC51" i="5"/>
  <c r="Y51" i="5"/>
  <c r="U51" i="5"/>
  <c r="Q51" i="5"/>
  <c r="M51" i="5"/>
  <c r="I51" i="5"/>
  <c r="H51" i="5"/>
  <c r="P7" i="5" s="1"/>
  <c r="G51" i="5"/>
  <c r="O7" i="5" s="1"/>
  <c r="F51" i="5"/>
  <c r="N7" i="5" s="1"/>
  <c r="AJ50" i="5"/>
  <c r="AJ57" i="5" s="1"/>
  <c r="AI50" i="5"/>
  <c r="AI57" i="5" s="1"/>
  <c r="AH50" i="5"/>
  <c r="AH57" i="5" s="1"/>
  <c r="AF50" i="5"/>
  <c r="AF57" i="5" s="1"/>
  <c r="AE50" i="5"/>
  <c r="AD50" i="5"/>
  <c r="AD57" i="5" s="1"/>
  <c r="AB50" i="5"/>
  <c r="AB57" i="5" s="1"/>
  <c r="AA50" i="5"/>
  <c r="AA57" i="5" s="1"/>
  <c r="Z50" i="5"/>
  <c r="Z57" i="5" s="1"/>
  <c r="X50" i="5"/>
  <c r="X57" i="5" s="1"/>
  <c r="W50" i="5"/>
  <c r="W57" i="5" s="1"/>
  <c r="V50" i="5"/>
  <c r="V57" i="5" s="1"/>
  <c r="T50" i="5"/>
  <c r="T57" i="5" s="1"/>
  <c r="S50" i="5"/>
  <c r="S57" i="5" s="1"/>
  <c r="R50" i="5"/>
  <c r="R57" i="5" s="1"/>
  <c r="P50" i="5"/>
  <c r="O50" i="5"/>
  <c r="N50" i="5"/>
  <c r="N57" i="5" s="1"/>
  <c r="L50" i="5"/>
  <c r="L57" i="5" s="1"/>
  <c r="K50" i="5"/>
  <c r="K57" i="5" s="1"/>
  <c r="J50" i="5"/>
  <c r="I47" i="5"/>
  <c r="E47" i="5" s="1"/>
  <c r="I16" i="5" s="1"/>
  <c r="H47" i="5"/>
  <c r="L16" i="5" s="1"/>
  <c r="G47" i="5"/>
  <c r="K16" i="5" s="1"/>
  <c r="F47" i="5"/>
  <c r="J16" i="5" s="1"/>
  <c r="I46" i="5"/>
  <c r="E46" i="5" s="1"/>
  <c r="I15" i="5" s="1"/>
  <c r="H46" i="5"/>
  <c r="L15" i="5" s="1"/>
  <c r="G46" i="5"/>
  <c r="K15" i="5" s="1"/>
  <c r="F46" i="5"/>
  <c r="J15" i="5" s="1"/>
  <c r="L45" i="5"/>
  <c r="H45" i="5" s="1"/>
  <c r="L14" i="5" s="1"/>
  <c r="K45" i="5"/>
  <c r="J45" i="5"/>
  <c r="F45" i="5" s="1"/>
  <c r="J14" i="5" s="1"/>
  <c r="I43" i="5"/>
  <c r="E43" i="5" s="1"/>
  <c r="H43" i="5"/>
  <c r="L12" i="5" s="1"/>
  <c r="G43" i="5"/>
  <c r="K12" i="5" s="1"/>
  <c r="F43" i="5"/>
  <c r="J12" i="5" s="1"/>
  <c r="I42" i="5"/>
  <c r="E42" i="5" s="1"/>
  <c r="I11" i="5" s="1"/>
  <c r="H42" i="5"/>
  <c r="L11" i="5" s="1"/>
  <c r="G42" i="5"/>
  <c r="K11" i="5" s="1"/>
  <c r="F42" i="5"/>
  <c r="J11" i="5" s="1"/>
  <c r="I41" i="5"/>
  <c r="I40" i="5"/>
  <c r="I39" i="5"/>
  <c r="E39" i="5" s="1"/>
  <c r="I8" i="5" s="1"/>
  <c r="H39" i="5"/>
  <c r="L8" i="5" s="1"/>
  <c r="G39" i="5"/>
  <c r="K8" i="5" s="1"/>
  <c r="F39" i="5"/>
  <c r="J8" i="5" s="1"/>
  <c r="I38" i="5"/>
  <c r="E38" i="5" s="1"/>
  <c r="I7" i="5" s="1"/>
  <c r="H38" i="5"/>
  <c r="L7" i="5" s="1"/>
  <c r="G38" i="5"/>
  <c r="K7" i="5" s="1"/>
  <c r="J7" i="5"/>
  <c r="L37" i="5"/>
  <c r="H40" i="5" s="1"/>
  <c r="L9" i="5" s="1"/>
  <c r="K37" i="5"/>
  <c r="G40" i="5" s="1"/>
  <c r="K9" i="5" s="1"/>
  <c r="J37" i="5"/>
  <c r="F40" i="5" s="1"/>
  <c r="P16" i="5"/>
  <c r="Y97" i="5" l="1"/>
  <c r="F67" i="5"/>
  <c r="G102" i="5"/>
  <c r="AE6" i="5" s="1"/>
  <c r="G67" i="5"/>
  <c r="S10" i="5" s="1"/>
  <c r="H102" i="5"/>
  <c r="AF6" i="5" s="1"/>
  <c r="G16" i="5"/>
  <c r="G30" i="5" s="1"/>
  <c r="F57" i="6"/>
  <c r="N13" i="6" s="1"/>
  <c r="AA6" i="6"/>
  <c r="M50" i="5"/>
  <c r="M57" i="5" s="1"/>
  <c r="E105" i="5"/>
  <c r="AC9" i="5" s="1"/>
  <c r="H13" i="7"/>
  <c r="E6" i="7"/>
  <c r="E20" i="7" s="1"/>
  <c r="E27" i="7" s="1"/>
  <c r="F27" i="7"/>
  <c r="F13" i="7"/>
  <c r="AB6" i="6"/>
  <c r="E89" i="6"/>
  <c r="E96" i="6" s="1"/>
  <c r="F83" i="6"/>
  <c r="V13" i="6" s="1"/>
  <c r="H10" i="6"/>
  <c r="H24" i="6" s="1"/>
  <c r="G70" i="6"/>
  <c r="S13" i="6" s="1"/>
  <c r="G57" i="6"/>
  <c r="O13" i="6" s="1"/>
  <c r="E58" i="6"/>
  <c r="M14" i="6" s="1"/>
  <c r="E97" i="6"/>
  <c r="Y14" i="6" s="1"/>
  <c r="E84" i="6"/>
  <c r="U14" i="6" s="1"/>
  <c r="E71" i="6"/>
  <c r="Q14" i="6" s="1"/>
  <c r="E67" i="6"/>
  <c r="Q10" i="6" s="1"/>
  <c r="AB13" i="6"/>
  <c r="H14" i="6"/>
  <c r="H28" i="6" s="1"/>
  <c r="AA13" i="6"/>
  <c r="Z13" i="6"/>
  <c r="G14" i="6"/>
  <c r="G28" i="6" s="1"/>
  <c r="E80" i="6"/>
  <c r="U10" i="6" s="1"/>
  <c r="G83" i="6"/>
  <c r="W13" i="6" s="1"/>
  <c r="H83" i="6"/>
  <c r="X13" i="6" s="1"/>
  <c r="T6" i="6"/>
  <c r="E11" i="6"/>
  <c r="E25" i="6" s="1"/>
  <c r="E16" i="6"/>
  <c r="E30" i="6" s="1"/>
  <c r="G10" i="6"/>
  <c r="G24" i="6" s="1"/>
  <c r="E8" i="6"/>
  <c r="E22" i="6" s="1"/>
  <c r="E7" i="6"/>
  <c r="E21" i="6" s="1"/>
  <c r="E15" i="6"/>
  <c r="E29" i="6" s="1"/>
  <c r="E45" i="6"/>
  <c r="I14" i="6" s="1"/>
  <c r="H44" i="6"/>
  <c r="L13" i="6" s="1"/>
  <c r="E37" i="6"/>
  <c r="K6" i="6"/>
  <c r="F14" i="6"/>
  <c r="F28" i="6" s="1"/>
  <c r="G9" i="6"/>
  <c r="G23" i="6" s="1"/>
  <c r="J6" i="6"/>
  <c r="E76" i="6"/>
  <c r="E40" i="6"/>
  <c r="I9" i="6" s="1"/>
  <c r="I44" i="6"/>
  <c r="H9" i="6"/>
  <c r="H23" i="6" s="1"/>
  <c r="V9" i="6"/>
  <c r="E79" i="6"/>
  <c r="U9" i="6" s="1"/>
  <c r="E50" i="6"/>
  <c r="I96" i="6"/>
  <c r="E53" i="6"/>
  <c r="M9" i="6" s="1"/>
  <c r="N9" i="6"/>
  <c r="Z10" i="6"/>
  <c r="E93" i="6"/>
  <c r="Y10" i="6" s="1"/>
  <c r="E41" i="6"/>
  <c r="I10" i="6" s="1"/>
  <c r="I83" i="6"/>
  <c r="I57" i="6"/>
  <c r="E63" i="6"/>
  <c r="Q6" i="6" s="1"/>
  <c r="I70" i="6"/>
  <c r="N10" i="6"/>
  <c r="E54" i="6"/>
  <c r="M10" i="6" s="1"/>
  <c r="E92" i="6"/>
  <c r="Y9" i="6" s="1"/>
  <c r="Z9" i="6"/>
  <c r="H57" i="6"/>
  <c r="P13" i="6" s="1"/>
  <c r="R6" i="6"/>
  <c r="F70" i="6"/>
  <c r="R13" i="6" s="1"/>
  <c r="Q12" i="6"/>
  <c r="E12" i="6" s="1"/>
  <c r="R9" i="6"/>
  <c r="E66" i="6"/>
  <c r="Q9" i="6" s="1"/>
  <c r="L109" i="5"/>
  <c r="K109" i="5"/>
  <c r="F102" i="5"/>
  <c r="AD6" i="5" s="1"/>
  <c r="J109" i="5"/>
  <c r="I102" i="5"/>
  <c r="E102" i="5" s="1"/>
  <c r="AC6" i="5" s="1"/>
  <c r="AD10" i="5"/>
  <c r="AG89" i="5"/>
  <c r="AG96" i="5" s="1"/>
  <c r="Y89" i="5"/>
  <c r="Y96" i="5" s="1"/>
  <c r="E91" i="5"/>
  <c r="Y8" i="5" s="1"/>
  <c r="H89" i="5"/>
  <c r="AB6" i="5" s="1"/>
  <c r="Q89" i="5"/>
  <c r="Q96" i="5" s="1"/>
  <c r="E94" i="5"/>
  <c r="Y11" i="5" s="1"/>
  <c r="E95" i="5"/>
  <c r="Y12" i="5" s="1"/>
  <c r="F89" i="5"/>
  <c r="M89" i="5"/>
  <c r="M96" i="5"/>
  <c r="E90" i="5"/>
  <c r="Y7" i="5" s="1"/>
  <c r="G89" i="5"/>
  <c r="G96" i="5" s="1"/>
  <c r="AA13" i="5" s="1"/>
  <c r="K96" i="5"/>
  <c r="I89" i="5"/>
  <c r="F93" i="5"/>
  <c r="Q76" i="5"/>
  <c r="Q83" i="5" s="1"/>
  <c r="AG63" i="5"/>
  <c r="AG70" i="5"/>
  <c r="Q63" i="5"/>
  <c r="Q70" i="5" s="1"/>
  <c r="I76" i="5"/>
  <c r="I83" i="5" s="1"/>
  <c r="J83" i="5"/>
  <c r="F54" i="5"/>
  <c r="N10" i="5" s="1"/>
  <c r="H12" i="5"/>
  <c r="H26" i="5" s="1"/>
  <c r="H11" i="5"/>
  <c r="H25" i="5" s="1"/>
  <c r="H37" i="5"/>
  <c r="L6" i="5" s="1"/>
  <c r="H8" i="5"/>
  <c r="H22" i="5" s="1"/>
  <c r="H7" i="5"/>
  <c r="H21" i="5" s="1"/>
  <c r="G12" i="5"/>
  <c r="G26" i="5" s="1"/>
  <c r="G11" i="5"/>
  <c r="G25" i="5" s="1"/>
  <c r="G8" i="5"/>
  <c r="G22" i="5" s="1"/>
  <c r="G7" i="5"/>
  <c r="G21" i="5" s="1"/>
  <c r="F12" i="5"/>
  <c r="F26" i="5" s="1"/>
  <c r="F11" i="5"/>
  <c r="F25" i="5" s="1"/>
  <c r="F8" i="5"/>
  <c r="F22" i="5" s="1"/>
  <c r="J44" i="5"/>
  <c r="F7" i="5"/>
  <c r="F21" i="5" s="1"/>
  <c r="H16" i="5"/>
  <c r="H30" i="5" s="1"/>
  <c r="Q97" i="5"/>
  <c r="AG84" i="5"/>
  <c r="I84" i="5"/>
  <c r="F15" i="5"/>
  <c r="F29" i="5" s="1"/>
  <c r="Y71" i="5"/>
  <c r="Q71" i="5"/>
  <c r="Q58" i="5"/>
  <c r="H15" i="5"/>
  <c r="H29" i="5" s="1"/>
  <c r="G15" i="5"/>
  <c r="G29" i="5" s="1"/>
  <c r="Y58" i="5"/>
  <c r="AC97" i="5"/>
  <c r="U97" i="5"/>
  <c r="I97" i="5"/>
  <c r="AC84" i="5"/>
  <c r="U84" i="5"/>
  <c r="AG71" i="5"/>
  <c r="AC71" i="5"/>
  <c r="U71" i="5"/>
  <c r="I71" i="5"/>
  <c r="AG58" i="5"/>
  <c r="I58" i="5"/>
  <c r="U89" i="5"/>
  <c r="U96" i="5" s="1"/>
  <c r="V96" i="5"/>
  <c r="Y16" i="5"/>
  <c r="AC89" i="5"/>
  <c r="AC96" i="5" s="1"/>
  <c r="AG97" i="5"/>
  <c r="AG76" i="5"/>
  <c r="AG83" i="5" s="1"/>
  <c r="AC76" i="5"/>
  <c r="AC83" i="5" s="1"/>
  <c r="G79" i="5"/>
  <c r="W9" i="5" s="1"/>
  <c r="H79" i="5"/>
  <c r="X9" i="5" s="1"/>
  <c r="Y76" i="5"/>
  <c r="Y83" i="5" s="1"/>
  <c r="AB14" i="5"/>
  <c r="R96" i="5"/>
  <c r="F79" i="5"/>
  <c r="V9" i="5" s="1"/>
  <c r="Y15" i="5"/>
  <c r="M97" i="5"/>
  <c r="Z6" i="5"/>
  <c r="F84" i="5"/>
  <c r="V14" i="5" s="1"/>
  <c r="M84" i="5"/>
  <c r="E85" i="5"/>
  <c r="U15" i="5" s="1"/>
  <c r="O83" i="5"/>
  <c r="E78" i="5"/>
  <c r="U8" i="5" s="1"/>
  <c r="F109" i="5"/>
  <c r="AD13" i="5" s="1"/>
  <c r="G109" i="5"/>
  <c r="AE13" i="5" s="1"/>
  <c r="H109" i="5"/>
  <c r="AF13" i="5" s="1"/>
  <c r="Z14" i="5"/>
  <c r="H84" i="5"/>
  <c r="X14" i="5" s="1"/>
  <c r="E86" i="5"/>
  <c r="U16" i="5" s="1"/>
  <c r="E81" i="5"/>
  <c r="U11" i="5" s="1"/>
  <c r="E77" i="5"/>
  <c r="U7" i="5" s="1"/>
  <c r="F76" i="5"/>
  <c r="V6" i="5" s="1"/>
  <c r="AH70" i="5"/>
  <c r="E68" i="5"/>
  <c r="Q11" i="5" s="1"/>
  <c r="Y63" i="5"/>
  <c r="Y70" i="5" s="1"/>
  <c r="H71" i="5"/>
  <c r="T14" i="5" s="1"/>
  <c r="E72" i="5"/>
  <c r="Q15" i="5" s="1"/>
  <c r="F71" i="5"/>
  <c r="R14" i="5" s="1"/>
  <c r="E73" i="5"/>
  <c r="Q16" i="5" s="1"/>
  <c r="G71" i="5"/>
  <c r="S14" i="5" s="1"/>
  <c r="H63" i="5"/>
  <c r="H70" i="5" s="1"/>
  <c r="T13" i="5" s="1"/>
  <c r="R70" i="5"/>
  <c r="E65" i="5"/>
  <c r="Q8" i="5" s="1"/>
  <c r="E64" i="5"/>
  <c r="Q7" i="5" s="1"/>
  <c r="F66" i="5"/>
  <c r="R9" i="5" s="1"/>
  <c r="J70" i="5"/>
  <c r="I63" i="5"/>
  <c r="H67" i="5"/>
  <c r="T10" i="5" s="1"/>
  <c r="AC58" i="5"/>
  <c r="E59" i="5"/>
  <c r="M15" i="5" s="1"/>
  <c r="AG50" i="5"/>
  <c r="AG57" i="5" s="1"/>
  <c r="AC50" i="5"/>
  <c r="AC57" i="5" s="1"/>
  <c r="G53" i="5"/>
  <c r="O9" i="5" s="1"/>
  <c r="U58" i="5"/>
  <c r="H53" i="5"/>
  <c r="P9" i="5" s="1"/>
  <c r="G58" i="5"/>
  <c r="O14" i="5" s="1"/>
  <c r="H58" i="5"/>
  <c r="P14" i="5" s="1"/>
  <c r="E55" i="5"/>
  <c r="M11" i="5" s="1"/>
  <c r="E52" i="5"/>
  <c r="M8" i="5" s="1"/>
  <c r="Q50" i="5"/>
  <c r="Q57" i="5" s="1"/>
  <c r="F58" i="5"/>
  <c r="N14" i="5" s="1"/>
  <c r="M58" i="5"/>
  <c r="F53" i="5"/>
  <c r="N9" i="5" s="1"/>
  <c r="E51" i="5"/>
  <c r="M7" i="5" s="1"/>
  <c r="O57" i="5"/>
  <c r="P57" i="5"/>
  <c r="E60" i="5"/>
  <c r="M16" i="5" s="1"/>
  <c r="F50" i="5"/>
  <c r="N6" i="5" s="1"/>
  <c r="J57" i="5"/>
  <c r="I45" i="5"/>
  <c r="E45" i="5" s="1"/>
  <c r="I14" i="5" s="1"/>
  <c r="K44" i="5"/>
  <c r="L44" i="5"/>
  <c r="H44" i="5"/>
  <c r="L13" i="5" s="1"/>
  <c r="I110" i="5"/>
  <c r="E110" i="5" s="1"/>
  <c r="AC14" i="5" s="1"/>
  <c r="I12" i="5"/>
  <c r="E40" i="5"/>
  <c r="I9" i="5" s="1"/>
  <c r="J9" i="5"/>
  <c r="R10" i="5"/>
  <c r="I70" i="5"/>
  <c r="AA14" i="5"/>
  <c r="E69" i="5"/>
  <c r="U50" i="5"/>
  <c r="U57" i="5" s="1"/>
  <c r="M63" i="5"/>
  <c r="AC63" i="5"/>
  <c r="AC70" i="5" s="1"/>
  <c r="G66" i="5"/>
  <c r="K70" i="5"/>
  <c r="U76" i="5"/>
  <c r="U83" i="5" s="1"/>
  <c r="F41" i="5"/>
  <c r="H66" i="5"/>
  <c r="T9" i="5" s="1"/>
  <c r="L70" i="5"/>
  <c r="F96" i="5"/>
  <c r="Z13" i="5" s="1"/>
  <c r="G45" i="5"/>
  <c r="K14" i="5" s="1"/>
  <c r="G41" i="5"/>
  <c r="K10" i="5" s="1"/>
  <c r="G50" i="5"/>
  <c r="O6" i="5" s="1"/>
  <c r="G76" i="5"/>
  <c r="W6" i="5" s="1"/>
  <c r="F80" i="5"/>
  <c r="H41" i="5"/>
  <c r="L10" i="5" s="1"/>
  <c r="H50" i="5"/>
  <c r="P6" i="5" s="1"/>
  <c r="G54" i="5"/>
  <c r="O10" i="5" s="1"/>
  <c r="H76" i="5"/>
  <c r="X6" i="5" s="1"/>
  <c r="G80" i="5"/>
  <c r="W10" i="5" s="1"/>
  <c r="I50" i="5"/>
  <c r="Y50" i="5"/>
  <c r="Y57" i="5" s="1"/>
  <c r="H54" i="5"/>
  <c r="P10" i="5" s="1"/>
  <c r="H80" i="5"/>
  <c r="X10" i="5" s="1"/>
  <c r="G84" i="5"/>
  <c r="W14" i="5" s="1"/>
  <c r="AA10" i="5"/>
  <c r="F37" i="5"/>
  <c r="J6" i="5" s="1"/>
  <c r="AB10" i="5"/>
  <c r="J96" i="5"/>
  <c r="G37" i="5"/>
  <c r="K6" i="5" s="1"/>
  <c r="I37" i="5"/>
  <c r="U63" i="5"/>
  <c r="U70" i="5" s="1"/>
  <c r="M76" i="5"/>
  <c r="E56" i="5"/>
  <c r="E82" i="5"/>
  <c r="F63" i="5"/>
  <c r="R6" i="5" s="1"/>
  <c r="F92" i="5"/>
  <c r="G63" i="5"/>
  <c r="G92" i="5"/>
  <c r="AA9" i="5" s="1"/>
  <c r="L96" i="5"/>
  <c r="H92" i="5"/>
  <c r="AB9" i="5" s="1"/>
  <c r="F98" i="4"/>
  <c r="G98" i="4"/>
  <c r="H98" i="4"/>
  <c r="F99" i="4"/>
  <c r="G99" i="4"/>
  <c r="H99" i="4"/>
  <c r="F95" i="4"/>
  <c r="G95" i="4"/>
  <c r="H95" i="4"/>
  <c r="F94" i="4"/>
  <c r="G94" i="4"/>
  <c r="H94" i="4"/>
  <c r="F90" i="4"/>
  <c r="G90" i="4"/>
  <c r="H90" i="4"/>
  <c r="F91" i="4"/>
  <c r="G91" i="4"/>
  <c r="H91" i="4"/>
  <c r="H6" i="6" l="1"/>
  <c r="G6" i="6"/>
  <c r="G20" i="6" s="1"/>
  <c r="G27" i="6" s="1"/>
  <c r="E13" i="7"/>
  <c r="E14" i="6"/>
  <c r="E28" i="6" s="1"/>
  <c r="F6" i="6"/>
  <c r="F20" i="6" s="1"/>
  <c r="F27" i="6" s="1"/>
  <c r="F9" i="6"/>
  <c r="F23" i="6" s="1"/>
  <c r="G13" i="6"/>
  <c r="E26" i="6"/>
  <c r="Y6" i="6"/>
  <c r="Y13" i="6"/>
  <c r="M6" i="6"/>
  <c r="E57" i="6"/>
  <c r="M13" i="6" s="1"/>
  <c r="F10" i="6"/>
  <c r="F24" i="6" s="1"/>
  <c r="E10" i="6"/>
  <c r="E24" i="6" s="1"/>
  <c r="E9" i="6"/>
  <c r="E23" i="6" s="1"/>
  <c r="H20" i="6"/>
  <c r="H27" i="6" s="1"/>
  <c r="H13" i="6"/>
  <c r="U6" i="6"/>
  <c r="E83" i="6"/>
  <c r="U13" i="6" s="1"/>
  <c r="I6" i="6"/>
  <c r="E44" i="6"/>
  <c r="I13" i="6" s="1"/>
  <c r="E70" i="6"/>
  <c r="Q13" i="6" s="1"/>
  <c r="E109" i="5"/>
  <c r="AC13" i="5" s="1"/>
  <c r="I109" i="5"/>
  <c r="H96" i="5"/>
  <c r="AB13" i="5" s="1"/>
  <c r="E89" i="5"/>
  <c r="Y6" i="5" s="1"/>
  <c r="I96" i="5"/>
  <c r="E76" i="5"/>
  <c r="U6" i="5" s="1"/>
  <c r="E67" i="5"/>
  <c r="Q10" i="5" s="1"/>
  <c r="H9" i="5"/>
  <c r="H23" i="5" s="1"/>
  <c r="T6" i="5"/>
  <c r="H6" i="5" s="1"/>
  <c r="H10" i="5"/>
  <c r="H24" i="5" s="1"/>
  <c r="E7" i="5"/>
  <c r="E21" i="5" s="1"/>
  <c r="G10" i="5"/>
  <c r="G24" i="5" s="1"/>
  <c r="E11" i="5"/>
  <c r="E25" i="5" s="1"/>
  <c r="E8" i="5"/>
  <c r="E22" i="5" s="1"/>
  <c r="F6" i="5"/>
  <c r="F20" i="5" s="1"/>
  <c r="F44" i="5"/>
  <c r="J13" i="5" s="1"/>
  <c r="E16" i="5"/>
  <c r="E30" i="5" s="1"/>
  <c r="E97" i="5"/>
  <c r="Y14" i="5" s="1"/>
  <c r="G14" i="5"/>
  <c r="G28" i="5" s="1"/>
  <c r="H14" i="5"/>
  <c r="H28" i="5" s="1"/>
  <c r="E15" i="5"/>
  <c r="E29" i="5" s="1"/>
  <c r="F14" i="5"/>
  <c r="F28" i="5" s="1"/>
  <c r="E84" i="5"/>
  <c r="U14" i="5" s="1"/>
  <c r="E71" i="5"/>
  <c r="Q14" i="5" s="1"/>
  <c r="E58" i="5"/>
  <c r="M14" i="5" s="1"/>
  <c r="AA6" i="5"/>
  <c r="E79" i="5"/>
  <c r="U9" i="5" s="1"/>
  <c r="F83" i="5"/>
  <c r="V13" i="5" s="1"/>
  <c r="M83" i="5"/>
  <c r="G83" i="5"/>
  <c r="W13" i="5" s="1"/>
  <c r="E63" i="5"/>
  <c r="Q6" i="5" s="1"/>
  <c r="M70" i="5"/>
  <c r="E53" i="5"/>
  <c r="M9" i="5" s="1"/>
  <c r="F57" i="5"/>
  <c r="N13" i="5" s="1"/>
  <c r="J10" i="5"/>
  <c r="E41" i="5"/>
  <c r="I10" i="5" s="1"/>
  <c r="I57" i="5"/>
  <c r="E50" i="5"/>
  <c r="M6" i="5" s="1"/>
  <c r="U12" i="5"/>
  <c r="Z10" i="5"/>
  <c r="E93" i="5"/>
  <c r="Y10" i="5" s="1"/>
  <c r="E92" i="5"/>
  <c r="Y9" i="5" s="1"/>
  <c r="Z9" i="5"/>
  <c r="F9" i="5" s="1"/>
  <c r="M12" i="5"/>
  <c r="E54" i="5"/>
  <c r="M10" i="5" s="1"/>
  <c r="H57" i="5"/>
  <c r="P13" i="5" s="1"/>
  <c r="S6" i="5"/>
  <c r="G70" i="5"/>
  <c r="S13" i="5" s="1"/>
  <c r="S9" i="5"/>
  <c r="E66" i="5"/>
  <c r="Q9" i="5" s="1"/>
  <c r="G44" i="5"/>
  <c r="K13" i="5" s="1"/>
  <c r="E37" i="5"/>
  <c r="I44" i="5"/>
  <c r="E80" i="5"/>
  <c r="U10" i="5" s="1"/>
  <c r="V10" i="5"/>
  <c r="Q12" i="5"/>
  <c r="F70" i="5"/>
  <c r="R13" i="5" s="1"/>
  <c r="H83" i="5"/>
  <c r="X13" i="5" s="1"/>
  <c r="G57" i="5"/>
  <c r="O13" i="5" s="1"/>
  <c r="H20" i="5" l="1"/>
  <c r="H27" i="5" s="1"/>
  <c r="F13" i="6"/>
  <c r="E6" i="6"/>
  <c r="E20" i="6" s="1"/>
  <c r="E27" i="6" s="1"/>
  <c r="E96" i="5"/>
  <c r="Y13" i="5" s="1"/>
  <c r="E83" i="5"/>
  <c r="U13" i="5" s="1"/>
  <c r="G9" i="5"/>
  <c r="G23" i="5" s="1"/>
  <c r="E9" i="5"/>
  <c r="E23" i="5" s="1"/>
  <c r="E70" i="5"/>
  <c r="Q13" i="5" s="1"/>
  <c r="G6" i="5"/>
  <c r="E12" i="5"/>
  <c r="E26" i="5" s="1"/>
  <c r="F10" i="5"/>
  <c r="F24" i="5" s="1"/>
  <c r="F23" i="5"/>
  <c r="E57" i="5"/>
  <c r="M13" i="5" s="1"/>
  <c r="E10" i="5"/>
  <c r="E24" i="5" s="1"/>
  <c r="E14" i="5"/>
  <c r="E28" i="5" s="1"/>
  <c r="H13" i="5"/>
  <c r="I6" i="5"/>
  <c r="E44" i="5"/>
  <c r="I13" i="5" s="1"/>
  <c r="F13" i="5"/>
  <c r="F27" i="5"/>
  <c r="AC99" i="4"/>
  <c r="Y99" i="4"/>
  <c r="U99" i="4"/>
  <c r="AC98" i="4"/>
  <c r="Y98" i="4"/>
  <c r="U98" i="4"/>
  <c r="AF97" i="4"/>
  <c r="AE97" i="4"/>
  <c r="AD97" i="4"/>
  <c r="AB97" i="4"/>
  <c r="AA97" i="4"/>
  <c r="Z97" i="4"/>
  <c r="X97" i="4"/>
  <c r="W97" i="4"/>
  <c r="V97" i="4"/>
  <c r="V96" i="4"/>
  <c r="AC95" i="4"/>
  <c r="Y95" i="4"/>
  <c r="U95" i="4"/>
  <c r="AC94" i="4"/>
  <c r="Y94" i="4"/>
  <c r="U94" i="4"/>
  <c r="AC93" i="4"/>
  <c r="Y93" i="4"/>
  <c r="U93" i="4"/>
  <c r="AC92" i="4"/>
  <c r="Y92" i="4"/>
  <c r="U92" i="4"/>
  <c r="AC91" i="4"/>
  <c r="Y91" i="4"/>
  <c r="U91" i="4"/>
  <c r="AC90" i="4"/>
  <c r="Y90" i="4"/>
  <c r="U90" i="4"/>
  <c r="AF89" i="4"/>
  <c r="AF96" i="4" s="1"/>
  <c r="AE89" i="4"/>
  <c r="AE96" i="4" s="1"/>
  <c r="AD89" i="4"/>
  <c r="AD96" i="4" s="1"/>
  <c r="AB89" i="4"/>
  <c r="AB96" i="4" s="1"/>
  <c r="AA89" i="4"/>
  <c r="AA96" i="4" s="1"/>
  <c r="Z89" i="4"/>
  <c r="X89" i="4"/>
  <c r="X96" i="4" s="1"/>
  <c r="W89" i="4"/>
  <c r="W96" i="4" s="1"/>
  <c r="V89" i="4"/>
  <c r="AC59" i="4"/>
  <c r="AC60" i="4"/>
  <c r="F43" i="4"/>
  <c r="G43" i="4"/>
  <c r="H43" i="4"/>
  <c r="F46" i="4"/>
  <c r="J15" i="4" s="1"/>
  <c r="G46" i="4"/>
  <c r="K15" i="4" s="1"/>
  <c r="H46" i="4"/>
  <c r="L15" i="4" s="1"/>
  <c r="F47" i="4"/>
  <c r="J16" i="4" s="1"/>
  <c r="G47" i="4"/>
  <c r="K16" i="4" s="1"/>
  <c r="H47" i="4"/>
  <c r="L16" i="4" s="1"/>
  <c r="F42" i="4"/>
  <c r="J11" i="4" s="1"/>
  <c r="G42" i="4"/>
  <c r="K11" i="4" s="1"/>
  <c r="H42" i="4"/>
  <c r="L11" i="4" s="1"/>
  <c r="F38" i="4"/>
  <c r="G38" i="4"/>
  <c r="K7" i="4" s="1"/>
  <c r="H38" i="4"/>
  <c r="F39" i="4"/>
  <c r="J8" i="4" s="1"/>
  <c r="G39" i="4"/>
  <c r="K8" i="4" s="1"/>
  <c r="H39" i="4"/>
  <c r="L8" i="4" s="1"/>
  <c r="Q99" i="4"/>
  <c r="M99" i="4"/>
  <c r="I99" i="4"/>
  <c r="AA16" i="4"/>
  <c r="Q98" i="4"/>
  <c r="M98" i="4"/>
  <c r="I98" i="4"/>
  <c r="E98" i="4" s="1"/>
  <c r="AB15" i="4"/>
  <c r="AA15" i="4"/>
  <c r="Z15" i="4"/>
  <c r="T97" i="4"/>
  <c r="S97" i="4"/>
  <c r="R97" i="4"/>
  <c r="P97" i="4"/>
  <c r="O97" i="4"/>
  <c r="N97" i="4"/>
  <c r="L97" i="4"/>
  <c r="K97" i="4"/>
  <c r="J97" i="4"/>
  <c r="Q95" i="4"/>
  <c r="M95" i="4"/>
  <c r="I95" i="4"/>
  <c r="AB12" i="4"/>
  <c r="AA12" i="4"/>
  <c r="Z12" i="4"/>
  <c r="Q94" i="4"/>
  <c r="M94" i="4"/>
  <c r="I94" i="4"/>
  <c r="E94" i="4" s="1"/>
  <c r="AB11" i="4"/>
  <c r="Q93" i="4"/>
  <c r="M93" i="4"/>
  <c r="I93" i="4"/>
  <c r="Q92" i="4"/>
  <c r="M92" i="4"/>
  <c r="I92" i="4"/>
  <c r="Q91" i="4"/>
  <c r="M91" i="4"/>
  <c r="I91" i="4"/>
  <c r="AB8" i="4"/>
  <c r="Z8" i="4"/>
  <c r="Q90" i="4"/>
  <c r="M90" i="4"/>
  <c r="I90" i="4"/>
  <c r="AB7" i="4"/>
  <c r="AA7" i="4"/>
  <c r="Z7" i="4"/>
  <c r="T89" i="4"/>
  <c r="T96" i="4" s="1"/>
  <c r="S89" i="4"/>
  <c r="S96" i="4" s="1"/>
  <c r="R89" i="4"/>
  <c r="R96" i="4" s="1"/>
  <c r="P89" i="4"/>
  <c r="P96" i="4" s="1"/>
  <c r="O89" i="4"/>
  <c r="O96" i="4" s="1"/>
  <c r="N89" i="4"/>
  <c r="L89" i="4"/>
  <c r="K89" i="4"/>
  <c r="J89" i="4"/>
  <c r="AG86" i="4"/>
  <c r="AC86" i="4"/>
  <c r="Y86" i="4"/>
  <c r="U86" i="4"/>
  <c r="Q86" i="4"/>
  <c r="M86" i="4"/>
  <c r="I86" i="4"/>
  <c r="H86" i="4"/>
  <c r="X16" i="4" s="1"/>
  <c r="G86" i="4"/>
  <c r="W16" i="4" s="1"/>
  <c r="F86" i="4"/>
  <c r="V16" i="4" s="1"/>
  <c r="AG85" i="4"/>
  <c r="AC85" i="4"/>
  <c r="Y85" i="4"/>
  <c r="U85" i="4"/>
  <c r="Q85" i="4"/>
  <c r="M85" i="4"/>
  <c r="I85" i="4"/>
  <c r="H85" i="4"/>
  <c r="X15" i="4" s="1"/>
  <c r="G85" i="4"/>
  <c r="W15" i="4" s="1"/>
  <c r="F85" i="4"/>
  <c r="V15" i="4" s="1"/>
  <c r="AJ84" i="4"/>
  <c r="AI84" i="4"/>
  <c r="AH84" i="4"/>
  <c r="AF84" i="4"/>
  <c r="AE84" i="4"/>
  <c r="AD84" i="4"/>
  <c r="AB84" i="4"/>
  <c r="AA84" i="4"/>
  <c r="Z84" i="4"/>
  <c r="X84" i="4"/>
  <c r="W84" i="4"/>
  <c r="V84" i="4"/>
  <c r="T84" i="4"/>
  <c r="S84" i="4"/>
  <c r="R84" i="4"/>
  <c r="P84" i="4"/>
  <c r="O84" i="4"/>
  <c r="N84" i="4"/>
  <c r="L84" i="4"/>
  <c r="K84" i="4"/>
  <c r="J84" i="4"/>
  <c r="AG82" i="4"/>
  <c r="AC82" i="4"/>
  <c r="Y82" i="4"/>
  <c r="U82" i="4"/>
  <c r="Q82" i="4"/>
  <c r="M82" i="4"/>
  <c r="I82" i="4"/>
  <c r="H82" i="4"/>
  <c r="X12" i="4" s="1"/>
  <c r="G82" i="4"/>
  <c r="W12" i="4" s="1"/>
  <c r="F82" i="4"/>
  <c r="V12" i="4" s="1"/>
  <c r="AG81" i="4"/>
  <c r="AC81" i="4"/>
  <c r="Y81" i="4"/>
  <c r="U81" i="4"/>
  <c r="Q81" i="4"/>
  <c r="M81" i="4"/>
  <c r="I81" i="4"/>
  <c r="H81" i="4"/>
  <c r="X11" i="4" s="1"/>
  <c r="G81" i="4"/>
  <c r="W11" i="4" s="1"/>
  <c r="F81" i="4"/>
  <c r="V11" i="4" s="1"/>
  <c r="AG80" i="4"/>
  <c r="AC80" i="4"/>
  <c r="Y80" i="4"/>
  <c r="U80" i="4"/>
  <c r="Q80" i="4"/>
  <c r="M80" i="4"/>
  <c r="I80" i="4"/>
  <c r="AG79" i="4"/>
  <c r="AC79" i="4"/>
  <c r="Y79" i="4"/>
  <c r="U79" i="4"/>
  <c r="Q79" i="4"/>
  <c r="M79" i="4"/>
  <c r="I79" i="4"/>
  <c r="AG78" i="4"/>
  <c r="AC78" i="4"/>
  <c r="Y78" i="4"/>
  <c r="U78" i="4"/>
  <c r="Q78" i="4"/>
  <c r="M78" i="4"/>
  <c r="I78" i="4"/>
  <c r="H78" i="4"/>
  <c r="X8" i="4" s="1"/>
  <c r="G78" i="4"/>
  <c r="W8" i="4" s="1"/>
  <c r="F78" i="4"/>
  <c r="V8" i="4" s="1"/>
  <c r="AG77" i="4"/>
  <c r="AC77" i="4"/>
  <c r="Y77" i="4"/>
  <c r="U77" i="4"/>
  <c r="Q77" i="4"/>
  <c r="M77" i="4"/>
  <c r="I77" i="4"/>
  <c r="H77" i="4"/>
  <c r="X7" i="4" s="1"/>
  <c r="G77" i="4"/>
  <c r="W7" i="4" s="1"/>
  <c r="F77" i="4"/>
  <c r="V7" i="4" s="1"/>
  <c r="AJ76" i="4"/>
  <c r="AJ83" i="4" s="1"/>
  <c r="AI76" i="4"/>
  <c r="AH76" i="4"/>
  <c r="AH83" i="4" s="1"/>
  <c r="AF76" i="4"/>
  <c r="AF83" i="4" s="1"/>
  <c r="AE76" i="4"/>
  <c r="AE83" i="4" s="1"/>
  <c r="AD76" i="4"/>
  <c r="AB76" i="4"/>
  <c r="AB83" i="4" s="1"/>
  <c r="AA76" i="4"/>
  <c r="AA83" i="4" s="1"/>
  <c r="Z76" i="4"/>
  <c r="Z83" i="4" s="1"/>
  <c r="X76" i="4"/>
  <c r="X83" i="4" s="1"/>
  <c r="W76" i="4"/>
  <c r="V76" i="4"/>
  <c r="V83" i="4" s="1"/>
  <c r="T76" i="4"/>
  <c r="T83" i="4" s="1"/>
  <c r="S76" i="4"/>
  <c r="S83" i="4" s="1"/>
  <c r="R76" i="4"/>
  <c r="R83" i="4" s="1"/>
  <c r="P76" i="4"/>
  <c r="P83" i="4" s="1"/>
  <c r="O76" i="4"/>
  <c r="O83" i="4" s="1"/>
  <c r="N76" i="4"/>
  <c r="N83" i="4" s="1"/>
  <c r="L76" i="4"/>
  <c r="L83" i="4" s="1"/>
  <c r="K76" i="4"/>
  <c r="K83" i="4" s="1"/>
  <c r="J76" i="4"/>
  <c r="J83" i="4" s="1"/>
  <c r="AG73" i="4"/>
  <c r="AC73" i="4"/>
  <c r="Y73" i="4"/>
  <c r="U73" i="4"/>
  <c r="Q73" i="4"/>
  <c r="M73" i="4"/>
  <c r="I73" i="4"/>
  <c r="H73" i="4"/>
  <c r="T16" i="4" s="1"/>
  <c r="G73" i="4"/>
  <c r="S16" i="4" s="1"/>
  <c r="F73" i="4"/>
  <c r="R16" i="4" s="1"/>
  <c r="AG72" i="4"/>
  <c r="AC72" i="4"/>
  <c r="Y72" i="4"/>
  <c r="U72" i="4"/>
  <c r="Q72" i="4"/>
  <c r="M72" i="4"/>
  <c r="I72" i="4"/>
  <c r="H72" i="4"/>
  <c r="T15" i="4" s="1"/>
  <c r="G72" i="4"/>
  <c r="S15" i="4" s="1"/>
  <c r="F72" i="4"/>
  <c r="R15" i="4" s="1"/>
  <c r="AJ71" i="4"/>
  <c r="AI71" i="4"/>
  <c r="AH71" i="4"/>
  <c r="AF71" i="4"/>
  <c r="AE71" i="4"/>
  <c r="AD71" i="4"/>
  <c r="AB71" i="4"/>
  <c r="AA71" i="4"/>
  <c r="Z71" i="4"/>
  <c r="X71" i="4"/>
  <c r="W71" i="4"/>
  <c r="V71" i="4"/>
  <c r="T71" i="4"/>
  <c r="S71" i="4"/>
  <c r="R71" i="4"/>
  <c r="P71" i="4"/>
  <c r="O71" i="4"/>
  <c r="N71" i="4"/>
  <c r="L71" i="4"/>
  <c r="K71" i="4"/>
  <c r="J71" i="4"/>
  <c r="AG69" i="4"/>
  <c r="AC69" i="4"/>
  <c r="Y69" i="4"/>
  <c r="U69" i="4"/>
  <c r="Q69" i="4"/>
  <c r="M69" i="4"/>
  <c r="I69" i="4"/>
  <c r="H69" i="4"/>
  <c r="G69" i="4"/>
  <c r="S12" i="4" s="1"/>
  <c r="F69" i="4"/>
  <c r="R12" i="4" s="1"/>
  <c r="AG68" i="4"/>
  <c r="AC68" i="4"/>
  <c r="Y68" i="4"/>
  <c r="U68" i="4"/>
  <c r="Q68" i="4"/>
  <c r="M68" i="4"/>
  <c r="I68" i="4"/>
  <c r="H68" i="4"/>
  <c r="T11" i="4" s="1"/>
  <c r="G68" i="4"/>
  <c r="S11" i="4" s="1"/>
  <c r="F68" i="4"/>
  <c r="R11" i="4" s="1"/>
  <c r="AG67" i="4"/>
  <c r="AC67" i="4"/>
  <c r="Y67" i="4"/>
  <c r="U67" i="4"/>
  <c r="Q67" i="4"/>
  <c r="M67" i="4"/>
  <c r="I67" i="4"/>
  <c r="AG66" i="4"/>
  <c r="AC66" i="4"/>
  <c r="Y66" i="4"/>
  <c r="U66" i="4"/>
  <c r="Q66" i="4"/>
  <c r="M66" i="4"/>
  <c r="I66" i="4"/>
  <c r="AG65" i="4"/>
  <c r="AC65" i="4"/>
  <c r="Y65" i="4"/>
  <c r="U65" i="4"/>
  <c r="Q65" i="4"/>
  <c r="M65" i="4"/>
  <c r="I65" i="4"/>
  <c r="H65" i="4"/>
  <c r="T8" i="4" s="1"/>
  <c r="G65" i="4"/>
  <c r="S8" i="4" s="1"/>
  <c r="F65" i="4"/>
  <c r="R8" i="4" s="1"/>
  <c r="AG64" i="4"/>
  <c r="AC64" i="4"/>
  <c r="Y64" i="4"/>
  <c r="U64" i="4"/>
  <c r="Q64" i="4"/>
  <c r="M64" i="4"/>
  <c r="I64" i="4"/>
  <c r="H64" i="4"/>
  <c r="T7" i="4" s="1"/>
  <c r="G64" i="4"/>
  <c r="S7" i="4" s="1"/>
  <c r="F64" i="4"/>
  <c r="R7" i="4" s="1"/>
  <c r="AJ63" i="4"/>
  <c r="AJ70" i="4" s="1"/>
  <c r="AI63" i="4"/>
  <c r="AI70" i="4" s="1"/>
  <c r="AH63" i="4"/>
  <c r="AH70" i="4" s="1"/>
  <c r="AF63" i="4"/>
  <c r="AF70" i="4" s="1"/>
  <c r="AE63" i="4"/>
  <c r="AE70" i="4" s="1"/>
  <c r="AD63" i="4"/>
  <c r="AD70" i="4" s="1"/>
  <c r="AB63" i="4"/>
  <c r="AB70" i="4" s="1"/>
  <c r="AA63" i="4"/>
  <c r="AA70" i="4" s="1"/>
  <c r="Z63" i="4"/>
  <c r="Z70" i="4" s="1"/>
  <c r="X63" i="4"/>
  <c r="W63" i="4"/>
  <c r="W70" i="4" s="1"/>
  <c r="V63" i="4"/>
  <c r="T63" i="4"/>
  <c r="T70" i="4" s="1"/>
  <c r="S63" i="4"/>
  <c r="S70" i="4" s="1"/>
  <c r="R63" i="4"/>
  <c r="R70" i="4" s="1"/>
  <c r="P63" i="4"/>
  <c r="P70" i="4" s="1"/>
  <c r="O63" i="4"/>
  <c r="N63" i="4"/>
  <c r="L63" i="4"/>
  <c r="K63" i="4"/>
  <c r="J63" i="4"/>
  <c r="J70" i="4" s="1"/>
  <c r="AG60" i="4"/>
  <c r="Y60" i="4"/>
  <c r="U60" i="4"/>
  <c r="Q60" i="4"/>
  <c r="M60" i="4"/>
  <c r="I60" i="4"/>
  <c r="H60" i="4"/>
  <c r="P16" i="4" s="1"/>
  <c r="G60" i="4"/>
  <c r="O16" i="4" s="1"/>
  <c r="F60" i="4"/>
  <c r="N16" i="4" s="1"/>
  <c r="AG59" i="4"/>
  <c r="Y59" i="4"/>
  <c r="U59" i="4"/>
  <c r="Q59" i="4"/>
  <c r="M59" i="4"/>
  <c r="I59" i="4"/>
  <c r="H59" i="4"/>
  <c r="G59" i="4"/>
  <c r="O15" i="4" s="1"/>
  <c r="F59" i="4"/>
  <c r="N15" i="4" s="1"/>
  <c r="AJ58" i="4"/>
  <c r="AI58" i="4"/>
  <c r="AH58" i="4"/>
  <c r="AF58" i="4"/>
  <c r="AE58" i="4"/>
  <c r="AD58" i="4"/>
  <c r="AB58" i="4"/>
  <c r="AA58" i="4"/>
  <c r="Z58" i="4"/>
  <c r="X58" i="4"/>
  <c r="W58" i="4"/>
  <c r="V58" i="4"/>
  <c r="T58" i="4"/>
  <c r="S58" i="4"/>
  <c r="R58" i="4"/>
  <c r="P58" i="4"/>
  <c r="O58" i="4"/>
  <c r="N58" i="4"/>
  <c r="L58" i="4"/>
  <c r="K58" i="4"/>
  <c r="J58" i="4"/>
  <c r="AG56" i="4"/>
  <c r="AC56" i="4"/>
  <c r="Y56" i="4"/>
  <c r="U56" i="4"/>
  <c r="Q56" i="4"/>
  <c r="M56" i="4"/>
  <c r="I56" i="4"/>
  <c r="H56" i="4"/>
  <c r="P12" i="4" s="1"/>
  <c r="G56" i="4"/>
  <c r="O12" i="4" s="1"/>
  <c r="F56" i="4"/>
  <c r="N12" i="4" s="1"/>
  <c r="AG55" i="4"/>
  <c r="AC55" i="4"/>
  <c r="Y55" i="4"/>
  <c r="U55" i="4"/>
  <c r="Q55" i="4"/>
  <c r="M55" i="4"/>
  <c r="I55" i="4"/>
  <c r="H55" i="4"/>
  <c r="P11" i="4" s="1"/>
  <c r="G55" i="4"/>
  <c r="O11" i="4" s="1"/>
  <c r="F55" i="4"/>
  <c r="N11" i="4" s="1"/>
  <c r="AG54" i="4"/>
  <c r="AC54" i="4"/>
  <c r="Y54" i="4"/>
  <c r="U54" i="4"/>
  <c r="Q54" i="4"/>
  <c r="M54" i="4"/>
  <c r="I54" i="4"/>
  <c r="AG53" i="4"/>
  <c r="AC53" i="4"/>
  <c r="Y53" i="4"/>
  <c r="U53" i="4"/>
  <c r="Q53" i="4"/>
  <c r="M53" i="4"/>
  <c r="I53" i="4"/>
  <c r="AG52" i="4"/>
  <c r="AC52" i="4"/>
  <c r="Y52" i="4"/>
  <c r="U52" i="4"/>
  <c r="Q52" i="4"/>
  <c r="M52" i="4"/>
  <c r="I52" i="4"/>
  <c r="H52" i="4"/>
  <c r="P8" i="4" s="1"/>
  <c r="G52" i="4"/>
  <c r="O8" i="4" s="1"/>
  <c r="F52" i="4"/>
  <c r="N8" i="4" s="1"/>
  <c r="AG51" i="4"/>
  <c r="AC51" i="4"/>
  <c r="Y51" i="4"/>
  <c r="U51" i="4"/>
  <c r="Q51" i="4"/>
  <c r="M51" i="4"/>
  <c r="I51" i="4"/>
  <c r="H51" i="4"/>
  <c r="P7" i="4" s="1"/>
  <c r="G51" i="4"/>
  <c r="O7" i="4" s="1"/>
  <c r="F51" i="4"/>
  <c r="N7" i="4" s="1"/>
  <c r="AJ50" i="4"/>
  <c r="AJ57" i="4" s="1"/>
  <c r="AI50" i="4"/>
  <c r="AI57" i="4" s="1"/>
  <c r="AH50" i="4"/>
  <c r="AH57" i="4" s="1"/>
  <c r="AF50" i="4"/>
  <c r="AF57" i="4" s="1"/>
  <c r="AE50" i="4"/>
  <c r="AE57" i="4" s="1"/>
  <c r="AD50" i="4"/>
  <c r="AD57" i="4" s="1"/>
  <c r="AB50" i="4"/>
  <c r="AB57" i="4" s="1"/>
  <c r="AA50" i="4"/>
  <c r="AA57" i="4" s="1"/>
  <c r="Z50" i="4"/>
  <c r="Z57" i="4" s="1"/>
  <c r="X50" i="4"/>
  <c r="X57" i="4" s="1"/>
  <c r="W50" i="4"/>
  <c r="W57" i="4" s="1"/>
  <c r="V50" i="4"/>
  <c r="V57" i="4" s="1"/>
  <c r="T50" i="4"/>
  <c r="T57" i="4" s="1"/>
  <c r="S50" i="4"/>
  <c r="S57" i="4" s="1"/>
  <c r="R50" i="4"/>
  <c r="R57" i="4" s="1"/>
  <c r="P50" i="4"/>
  <c r="P57" i="4" s="1"/>
  <c r="O50" i="4"/>
  <c r="O57" i="4" s="1"/>
  <c r="N50" i="4"/>
  <c r="N57" i="4" s="1"/>
  <c r="L50" i="4"/>
  <c r="L57" i="4" s="1"/>
  <c r="K50" i="4"/>
  <c r="K57" i="4" s="1"/>
  <c r="J50" i="4"/>
  <c r="J57" i="4" s="1"/>
  <c r="U47" i="4"/>
  <c r="Q47" i="4"/>
  <c r="M47" i="4"/>
  <c r="I47" i="4"/>
  <c r="U46" i="4"/>
  <c r="Q46" i="4"/>
  <c r="M46" i="4"/>
  <c r="I46" i="4"/>
  <c r="X45" i="4"/>
  <c r="W45" i="4"/>
  <c r="V45" i="4"/>
  <c r="T45" i="4"/>
  <c r="S45" i="4"/>
  <c r="R45" i="4"/>
  <c r="P45" i="4"/>
  <c r="M45" i="4" s="1"/>
  <c r="O45" i="4"/>
  <c r="N45" i="4"/>
  <c r="L45" i="4"/>
  <c r="K45" i="4"/>
  <c r="J45" i="4"/>
  <c r="L44" i="4"/>
  <c r="U43" i="4"/>
  <c r="Q43" i="4"/>
  <c r="M43" i="4"/>
  <c r="I43" i="4"/>
  <c r="U42" i="4"/>
  <c r="Q42" i="4"/>
  <c r="M42" i="4"/>
  <c r="I42" i="4"/>
  <c r="U41" i="4"/>
  <c r="Q41" i="4"/>
  <c r="M41" i="4"/>
  <c r="I41" i="4"/>
  <c r="U40" i="4"/>
  <c r="Q40" i="4"/>
  <c r="M40" i="4"/>
  <c r="I40" i="4"/>
  <c r="U39" i="4"/>
  <c r="Q39" i="4"/>
  <c r="M39" i="4"/>
  <c r="I39" i="4"/>
  <c r="U38" i="4"/>
  <c r="Q38" i="4"/>
  <c r="M38" i="4"/>
  <c r="I38" i="4"/>
  <c r="L7" i="4"/>
  <c r="X37" i="4"/>
  <c r="X44" i="4" s="1"/>
  <c r="W37" i="4"/>
  <c r="W44" i="4" s="1"/>
  <c r="V37" i="4"/>
  <c r="T37" i="4"/>
  <c r="T44" i="4" s="1"/>
  <c r="S37" i="4"/>
  <c r="S44" i="4" s="1"/>
  <c r="R37" i="4"/>
  <c r="R44" i="4" s="1"/>
  <c r="P37" i="4"/>
  <c r="O37" i="4"/>
  <c r="N37" i="4"/>
  <c r="L37" i="4"/>
  <c r="K37" i="4"/>
  <c r="K44" i="4" s="1"/>
  <c r="AB16" i="4"/>
  <c r="Z16" i="4"/>
  <c r="P15" i="4"/>
  <c r="AA11" i="4"/>
  <c r="Z11" i="4"/>
  <c r="AA8" i="4"/>
  <c r="V44" i="4" l="1"/>
  <c r="F41" i="4"/>
  <c r="Y97" i="4"/>
  <c r="G13" i="5"/>
  <c r="G20" i="5"/>
  <c r="G93" i="4"/>
  <c r="AA10" i="4" s="1"/>
  <c r="G89" i="4"/>
  <c r="F93" i="4"/>
  <c r="E93" i="4" s="1"/>
  <c r="Y10" i="4" s="1"/>
  <c r="F89" i="4"/>
  <c r="F96" i="4" s="1"/>
  <c r="Z13" i="4" s="1"/>
  <c r="E90" i="4"/>
  <c r="E95" i="4"/>
  <c r="L96" i="4"/>
  <c r="H89" i="4"/>
  <c r="E91" i="4"/>
  <c r="Y8" i="4" s="1"/>
  <c r="H97" i="4"/>
  <c r="E13" i="6"/>
  <c r="G27" i="5"/>
  <c r="E6" i="5"/>
  <c r="U97" i="4"/>
  <c r="F97" i="4"/>
  <c r="Z14" i="4" s="1"/>
  <c r="E99" i="4"/>
  <c r="Y16" i="4" s="1"/>
  <c r="I97" i="4"/>
  <c r="G97" i="4"/>
  <c r="AA14" i="4" s="1"/>
  <c r="AC97" i="4"/>
  <c r="Y15" i="4"/>
  <c r="M97" i="4"/>
  <c r="Y84" i="4"/>
  <c r="U84" i="4"/>
  <c r="M84" i="4"/>
  <c r="AC89" i="4"/>
  <c r="AC96" i="4" s="1"/>
  <c r="Y89" i="4"/>
  <c r="Y96" i="4" s="1"/>
  <c r="U89" i="4"/>
  <c r="U96" i="4" s="1"/>
  <c r="Y7" i="4"/>
  <c r="F92" i="4"/>
  <c r="H92" i="4"/>
  <c r="AB9" i="4" s="1"/>
  <c r="G92" i="4"/>
  <c r="AA9" i="4" s="1"/>
  <c r="H93" i="4"/>
  <c r="AB10" i="4" s="1"/>
  <c r="K96" i="4"/>
  <c r="J96" i="4"/>
  <c r="U76" i="4"/>
  <c r="U83" i="4" s="1"/>
  <c r="I76" i="4"/>
  <c r="I83" i="4" s="1"/>
  <c r="G67" i="4"/>
  <c r="S10" i="4" s="1"/>
  <c r="U63" i="4"/>
  <c r="M63" i="4"/>
  <c r="M70" i="4" s="1"/>
  <c r="Y50" i="4"/>
  <c r="G41" i="4"/>
  <c r="K10" i="4" s="1"/>
  <c r="AG71" i="4"/>
  <c r="Q71" i="4"/>
  <c r="Q58" i="4"/>
  <c r="E46" i="4"/>
  <c r="I15" i="4" s="1"/>
  <c r="AC71" i="4"/>
  <c r="Y71" i="4"/>
  <c r="M71" i="4"/>
  <c r="U58" i="4"/>
  <c r="I58" i="4"/>
  <c r="Z96" i="4"/>
  <c r="AB14" i="4"/>
  <c r="Y11" i="4"/>
  <c r="Y12" i="4"/>
  <c r="Q89" i="4"/>
  <c r="Q96" i="4" s="1"/>
  <c r="Q84" i="4"/>
  <c r="E85" i="4"/>
  <c r="U15" i="4" s="1"/>
  <c r="I84" i="4"/>
  <c r="AC84" i="4"/>
  <c r="H84" i="4"/>
  <c r="X14" i="4" s="1"/>
  <c r="AC76" i="4"/>
  <c r="AC83" i="4" s="1"/>
  <c r="E77" i="4"/>
  <c r="U7" i="4" s="1"/>
  <c r="U71" i="4"/>
  <c r="F71" i="4"/>
  <c r="R14" i="4" s="1"/>
  <c r="I71" i="4"/>
  <c r="H7" i="4"/>
  <c r="H21" i="4" s="1"/>
  <c r="G66" i="4"/>
  <c r="S9" i="4" s="1"/>
  <c r="E64" i="4"/>
  <c r="Q7" i="4" s="1"/>
  <c r="Y58" i="4"/>
  <c r="E60" i="4"/>
  <c r="M16" i="4" s="1"/>
  <c r="E59" i="4"/>
  <c r="M15" i="4" s="1"/>
  <c r="E56" i="4"/>
  <c r="M12" i="4" s="1"/>
  <c r="F11" i="4"/>
  <c r="F25" i="4" s="1"/>
  <c r="E51" i="4"/>
  <c r="M7" i="4" s="1"/>
  <c r="G54" i="4"/>
  <c r="O10" i="4" s="1"/>
  <c r="G7" i="4"/>
  <c r="G21" i="4" s="1"/>
  <c r="Q45" i="4"/>
  <c r="F45" i="4"/>
  <c r="J14" i="4" s="1"/>
  <c r="H45" i="4"/>
  <c r="L14" i="4" s="1"/>
  <c r="E47" i="4"/>
  <c r="I16" i="4" s="1"/>
  <c r="G45" i="4"/>
  <c r="K14" i="4" s="1"/>
  <c r="E42" i="4"/>
  <c r="I11" i="4" s="1"/>
  <c r="E43" i="4"/>
  <c r="I12" i="4" s="1"/>
  <c r="H41" i="4"/>
  <c r="L10" i="4" s="1"/>
  <c r="E38" i="4"/>
  <c r="I7" i="4" s="1"/>
  <c r="H40" i="4"/>
  <c r="L9" i="4" s="1"/>
  <c r="E39" i="4"/>
  <c r="I8" i="4" s="1"/>
  <c r="G40" i="4"/>
  <c r="H37" i="4"/>
  <c r="H44" i="4" s="1"/>
  <c r="G37" i="4"/>
  <c r="G44" i="4" s="1"/>
  <c r="F16" i="4"/>
  <c r="F30" i="4" s="1"/>
  <c r="M58" i="4"/>
  <c r="Q63" i="4"/>
  <c r="Q70" i="4" s="1"/>
  <c r="E81" i="4"/>
  <c r="U11" i="4" s="1"/>
  <c r="AG58" i="4"/>
  <c r="H71" i="4"/>
  <c r="T14" i="4" s="1"/>
  <c r="J37" i="4"/>
  <c r="I50" i="4"/>
  <c r="I57" i="4" s="1"/>
  <c r="Y57" i="4"/>
  <c r="E65" i="4"/>
  <c r="Q8" i="4" s="1"/>
  <c r="E69" i="4"/>
  <c r="Q12" i="4" s="1"/>
  <c r="M76" i="4"/>
  <c r="M83" i="4" s="1"/>
  <c r="F80" i="4"/>
  <c r="V10" i="4" s="1"/>
  <c r="F15" i="4"/>
  <c r="F29" i="4" s="1"/>
  <c r="G80" i="4"/>
  <c r="W10" i="4" s="1"/>
  <c r="AD83" i="4"/>
  <c r="AB6" i="4"/>
  <c r="N96" i="4"/>
  <c r="H16" i="4"/>
  <c r="H30" i="4" s="1"/>
  <c r="E55" i="4"/>
  <c r="M11" i="4" s="1"/>
  <c r="H58" i="4"/>
  <c r="P14" i="4" s="1"/>
  <c r="AG76" i="4"/>
  <c r="AG83" i="4" s="1"/>
  <c r="H80" i="4"/>
  <c r="X10" i="4" s="1"/>
  <c r="AI83" i="4"/>
  <c r="M37" i="4"/>
  <c r="M44" i="4" s="1"/>
  <c r="AC50" i="4"/>
  <c r="AC57" i="4" s="1"/>
  <c r="H63" i="4"/>
  <c r="T6" i="4" s="1"/>
  <c r="E78" i="4"/>
  <c r="U8" i="4" s="1"/>
  <c r="G15" i="4"/>
  <c r="G29" i="4" s="1"/>
  <c r="I45" i="4"/>
  <c r="F53" i="4"/>
  <c r="N9" i="4" s="1"/>
  <c r="F50" i="4"/>
  <c r="H15" i="4"/>
  <c r="H29" i="4" s="1"/>
  <c r="Q37" i="4"/>
  <c r="Q44" i="4" s="1"/>
  <c r="F54" i="4"/>
  <c r="E73" i="4"/>
  <c r="Q16" i="4" s="1"/>
  <c r="M89" i="4"/>
  <c r="M96" i="4" s="1"/>
  <c r="G8" i="4"/>
  <c r="G22" i="4" s="1"/>
  <c r="Q50" i="4"/>
  <c r="Q57" i="4" s="1"/>
  <c r="H54" i="4"/>
  <c r="P10" i="4" s="1"/>
  <c r="AC63" i="4"/>
  <c r="AC70" i="4" s="1"/>
  <c r="K70" i="4"/>
  <c r="E82" i="4"/>
  <c r="U12" i="4" s="1"/>
  <c r="F8" i="4"/>
  <c r="F22" i="4" s="1"/>
  <c r="E52" i="4"/>
  <c r="M8" i="4" s="1"/>
  <c r="H67" i="4"/>
  <c r="T10" i="4" s="1"/>
  <c r="L70" i="4"/>
  <c r="G79" i="4"/>
  <c r="W9" i="4" s="1"/>
  <c r="H11" i="4"/>
  <c r="H25" i="4" s="1"/>
  <c r="U37" i="4"/>
  <c r="U44" i="4" s="1"/>
  <c r="E68" i="4"/>
  <c r="Q11" i="4" s="1"/>
  <c r="V70" i="4"/>
  <c r="F66" i="4"/>
  <c r="R9" i="4" s="1"/>
  <c r="F76" i="4"/>
  <c r="Y76" i="4"/>
  <c r="Y83" i="4" s="1"/>
  <c r="AG84" i="4"/>
  <c r="E86" i="4"/>
  <c r="U16" i="4" s="1"/>
  <c r="H8" i="4"/>
  <c r="H22" i="4" s="1"/>
  <c r="G11" i="4"/>
  <c r="G25" i="4" s="1"/>
  <c r="U50" i="4"/>
  <c r="U57" i="4" s="1"/>
  <c r="AC58" i="4"/>
  <c r="G63" i="4"/>
  <c r="S6" i="4" s="1"/>
  <c r="AG63" i="4"/>
  <c r="AG70" i="4" s="1"/>
  <c r="E72" i="4"/>
  <c r="Q15" i="4" s="1"/>
  <c r="G76" i="4"/>
  <c r="G83" i="4" s="1"/>
  <c r="W13" i="4" s="1"/>
  <c r="Q97" i="4"/>
  <c r="U70" i="4"/>
  <c r="G16" i="4"/>
  <c r="G30" i="4" s="1"/>
  <c r="T12" i="4"/>
  <c r="H66" i="4"/>
  <c r="T9" i="4" s="1"/>
  <c r="G50" i="4"/>
  <c r="N44" i="4"/>
  <c r="H50" i="4"/>
  <c r="F58" i="4"/>
  <c r="N14" i="4" s="1"/>
  <c r="N70" i="4"/>
  <c r="H76" i="4"/>
  <c r="F84" i="4"/>
  <c r="V14" i="4" s="1"/>
  <c r="K9" i="4"/>
  <c r="O44" i="4"/>
  <c r="G58" i="4"/>
  <c r="O14" i="4" s="1"/>
  <c r="O70" i="4"/>
  <c r="W83" i="4"/>
  <c r="G84" i="4"/>
  <c r="W14" i="4" s="1"/>
  <c r="P44" i="4"/>
  <c r="J12" i="4"/>
  <c r="F12" i="4" s="1"/>
  <c r="J7" i="4"/>
  <c r="F7" i="4" s="1"/>
  <c r="F21" i="4" s="1"/>
  <c r="F79" i="4"/>
  <c r="K12" i="4"/>
  <c r="G12" i="4" s="1"/>
  <c r="M50" i="4"/>
  <c r="G53" i="4"/>
  <c r="O9" i="4" s="1"/>
  <c r="L12" i="4"/>
  <c r="H53" i="4"/>
  <c r="P9" i="4" s="1"/>
  <c r="F63" i="4"/>
  <c r="R6" i="4" s="1"/>
  <c r="H79" i="4"/>
  <c r="X9" i="4" s="1"/>
  <c r="U45" i="4"/>
  <c r="F67" i="4"/>
  <c r="AG50" i="4"/>
  <c r="AG57" i="4" s="1"/>
  <c r="I63" i="4"/>
  <c r="Y63" i="4"/>
  <c r="Y70" i="4" s="1"/>
  <c r="G71" i="4"/>
  <c r="S14" i="4" s="1"/>
  <c r="Q76" i="4"/>
  <c r="I89" i="4"/>
  <c r="X70" i="4"/>
  <c r="E13" i="5" l="1"/>
  <c r="E20" i="5"/>
  <c r="Z10" i="4"/>
  <c r="E89" i="4"/>
  <c r="E27" i="5"/>
  <c r="E97" i="4"/>
  <c r="Y14" i="4" s="1"/>
  <c r="E84" i="4"/>
  <c r="U14" i="4" s="1"/>
  <c r="Z6" i="4"/>
  <c r="H12" i="4"/>
  <c r="H26" i="4" s="1"/>
  <c r="G10" i="4"/>
  <c r="G24" i="4" s="1"/>
  <c r="L6" i="4"/>
  <c r="E71" i="4"/>
  <c r="Q14" i="4" s="1"/>
  <c r="E15" i="4"/>
  <c r="E29" i="4" s="1"/>
  <c r="E80" i="4"/>
  <c r="U10" i="4" s="1"/>
  <c r="W6" i="4"/>
  <c r="E8" i="4"/>
  <c r="E22" i="4" s="1"/>
  <c r="H70" i="4"/>
  <c r="T13" i="4" s="1"/>
  <c r="H14" i="4"/>
  <c r="H28" i="4" s="1"/>
  <c r="E11" i="4"/>
  <c r="E25" i="4" s="1"/>
  <c r="E7" i="4"/>
  <c r="E21" i="4" s="1"/>
  <c r="E45" i="4"/>
  <c r="I14" i="4" s="1"/>
  <c r="E16" i="4"/>
  <c r="E30" i="4" s="1"/>
  <c r="H10" i="4"/>
  <c r="H24" i="4" s="1"/>
  <c r="K6" i="4"/>
  <c r="J44" i="4"/>
  <c r="F37" i="4"/>
  <c r="F44" i="4" s="1"/>
  <c r="F40" i="4"/>
  <c r="J9" i="4" s="1"/>
  <c r="F57" i="4"/>
  <c r="N13" i="4" s="1"/>
  <c r="N6" i="4"/>
  <c r="E76" i="4"/>
  <c r="E83" i="4" s="1"/>
  <c r="U13" i="4" s="1"/>
  <c r="F83" i="4"/>
  <c r="V13" i="4" s="1"/>
  <c r="V6" i="4"/>
  <c r="E50" i="4"/>
  <c r="M6" i="4" s="1"/>
  <c r="G70" i="4"/>
  <c r="S13" i="4" s="1"/>
  <c r="F70" i="4"/>
  <c r="R13" i="4" s="1"/>
  <c r="J10" i="4"/>
  <c r="F14" i="4"/>
  <c r="F28" i="4" s="1"/>
  <c r="I37" i="4"/>
  <c r="E12" i="4"/>
  <c r="E26" i="4" s="1"/>
  <c r="E58" i="4"/>
  <c r="M14" i="4" s="1"/>
  <c r="E54" i="4"/>
  <c r="M10" i="4" s="1"/>
  <c r="N10" i="4"/>
  <c r="H96" i="4"/>
  <c r="AB13" i="4" s="1"/>
  <c r="L13" i="4"/>
  <c r="I96" i="4"/>
  <c r="G26" i="4"/>
  <c r="G9" i="4"/>
  <c r="G23" i="4" s="1"/>
  <c r="AA6" i="4"/>
  <c r="G96" i="4"/>
  <c r="AA13" i="4" s="1"/>
  <c r="R10" i="4"/>
  <c r="E67" i="4"/>
  <c r="Q10" i="4" s="1"/>
  <c r="V9" i="4"/>
  <c r="E79" i="4"/>
  <c r="U9" i="4" s="1"/>
  <c r="O6" i="4"/>
  <c r="G57" i="4"/>
  <c r="O13" i="4" s="1"/>
  <c r="E63" i="4"/>
  <c r="H83" i="4"/>
  <c r="X13" i="4" s="1"/>
  <c r="X6" i="4"/>
  <c r="G14" i="4"/>
  <c r="G28" i="4" s="1"/>
  <c r="Z9" i="4"/>
  <c r="E92" i="4"/>
  <c r="Y9" i="4" s="1"/>
  <c r="E66" i="4"/>
  <c r="Q9" i="4" s="1"/>
  <c r="I70" i="4"/>
  <c r="F26" i="4"/>
  <c r="K13" i="4"/>
  <c r="H9" i="4"/>
  <c r="H23" i="4" s="1"/>
  <c r="E53" i="4"/>
  <c r="M9" i="4" s="1"/>
  <c r="P6" i="4"/>
  <c r="H57" i="4"/>
  <c r="P13" i="4" s="1"/>
  <c r="Q83" i="4"/>
  <c r="M57" i="4"/>
  <c r="E40" i="4" l="1"/>
  <c r="I9" i="4" s="1"/>
  <c r="E9" i="4" s="1"/>
  <c r="E23" i="4" s="1"/>
  <c r="F9" i="4"/>
  <c r="F23" i="4" s="1"/>
  <c r="J6" i="4"/>
  <c r="F6" i="4" s="1"/>
  <c r="F20" i="4" s="1"/>
  <c r="F27" i="4" s="1"/>
  <c r="E14" i="4"/>
  <c r="E28" i="4" s="1"/>
  <c r="U6" i="4"/>
  <c r="E57" i="4"/>
  <c r="M13" i="4" s="1"/>
  <c r="G6" i="4"/>
  <c r="G20" i="4" s="1"/>
  <c r="G27" i="4" s="1"/>
  <c r="F10" i="4"/>
  <c r="F24" i="4" s="1"/>
  <c r="I44" i="4"/>
  <c r="E37" i="4"/>
  <c r="E44" i="4" s="1"/>
  <c r="I13" i="4" s="1"/>
  <c r="E41" i="4"/>
  <c r="I10" i="4" s="1"/>
  <c r="E10" i="4" s="1"/>
  <c r="E24" i="4" s="1"/>
  <c r="J13" i="4"/>
  <c r="Y6" i="4"/>
  <c r="E96" i="4"/>
  <c r="Y13" i="4" s="1"/>
  <c r="Q6" i="4"/>
  <c r="E70" i="4"/>
  <c r="Q13" i="4" s="1"/>
  <c r="H6" i="4"/>
  <c r="I6" i="4" l="1"/>
  <c r="E6" i="4" s="1"/>
  <c r="E20" i="4" s="1"/>
  <c r="E27" i="4" s="1"/>
  <c r="G13" i="4"/>
  <c r="F13" i="4"/>
  <c r="H20" i="4"/>
  <c r="H27" i="4" s="1"/>
  <c r="H13" i="4"/>
  <c r="E13" i="4" l="1"/>
</calcChain>
</file>

<file path=xl/sharedStrings.xml><?xml version="1.0" encoding="utf-8"?>
<sst xmlns="http://schemas.openxmlformats.org/spreadsheetml/2006/main" count="3253" uniqueCount="255">
  <si>
    <t>구분</t>
    <phoneticPr fontId="2" type="noConversion"/>
  </si>
  <si>
    <t>이용인원 소계</t>
    <phoneticPr fontId="2" type="noConversion"/>
  </si>
  <si>
    <t>승·하차
인원</t>
    <phoneticPr fontId="2" type="noConversion"/>
  </si>
  <si>
    <t>승차</t>
    <phoneticPr fontId="2" type="noConversion"/>
  </si>
  <si>
    <t>하차</t>
    <phoneticPr fontId="2" type="noConversion"/>
  </si>
  <si>
    <t>유·무임
승차인원</t>
    <phoneticPr fontId="2" type="noConversion"/>
  </si>
  <si>
    <t>유임</t>
    <phoneticPr fontId="2" type="noConversion"/>
  </si>
  <si>
    <t>무임</t>
    <phoneticPr fontId="2" type="noConversion"/>
  </si>
  <si>
    <t>무임비율</t>
    <phoneticPr fontId="2" type="noConversion"/>
  </si>
  <si>
    <t>이용 인원
(명)</t>
    <phoneticPr fontId="2" type="noConversion"/>
  </si>
  <si>
    <t>운수수입 소계</t>
    <phoneticPr fontId="2" type="noConversion"/>
  </si>
  <si>
    <t>카드</t>
    <phoneticPr fontId="2" type="noConversion"/>
  </si>
  <si>
    <t>현금</t>
    <phoneticPr fontId="2" type="noConversion"/>
  </si>
  <si>
    <t>운수수입
(원)</t>
    <phoneticPr fontId="2" type="noConversion"/>
  </si>
  <si>
    <t>계</t>
  </si>
  <si>
    <t>계</t>
    <phoneticPr fontId="2" type="noConversion"/>
  </si>
  <si>
    <t>진접</t>
  </si>
  <si>
    <t>진접</t>
    <phoneticPr fontId="2" type="noConversion"/>
  </si>
  <si>
    <t>오남</t>
  </si>
  <si>
    <t>오남</t>
    <phoneticPr fontId="2" type="noConversion"/>
  </si>
  <si>
    <t>별내별가람</t>
  </si>
  <si>
    <t>별내별가람</t>
    <phoneticPr fontId="2" type="noConversion"/>
  </si>
  <si>
    <t>※ 일 평균 이용 현황</t>
    <phoneticPr fontId="2" type="noConversion"/>
  </si>
  <si>
    <t>계</t>
    <phoneticPr fontId="2" type="noConversion"/>
  </si>
  <si>
    <t>오남</t>
    <phoneticPr fontId="2" type="noConversion"/>
  </si>
  <si>
    <t>승·하차
인원</t>
    <phoneticPr fontId="2" type="noConversion"/>
  </si>
  <si>
    <t>하차</t>
    <phoneticPr fontId="2" type="noConversion"/>
  </si>
  <si>
    <t>평일·주말
인원</t>
    <phoneticPr fontId="2" type="noConversion"/>
  </si>
  <si>
    <t>평일</t>
    <phoneticPr fontId="2" type="noConversion"/>
  </si>
  <si>
    <t>주말</t>
    <phoneticPr fontId="2" type="noConversion"/>
  </si>
  <si>
    <t>진접</t>
    <phoneticPr fontId="2" type="noConversion"/>
  </si>
  <si>
    <t>별내별가람</t>
    <phoneticPr fontId="2" type="noConversion"/>
  </si>
  <si>
    <t>이용 인원
(명)</t>
    <phoneticPr fontId="2" type="noConversion"/>
  </si>
  <si>
    <t>승차</t>
    <phoneticPr fontId="2" type="noConversion"/>
  </si>
  <si>
    <t>평일·주말
인원</t>
    <phoneticPr fontId="2" type="noConversion"/>
  </si>
  <si>
    <t>주말</t>
    <phoneticPr fontId="2" type="noConversion"/>
  </si>
  <si>
    <t>무임비율</t>
    <phoneticPr fontId="2" type="noConversion"/>
  </si>
  <si>
    <t>운수수입
(원)</t>
    <phoneticPr fontId="2" type="noConversion"/>
  </si>
  <si>
    <t>운수수입 소계</t>
    <phoneticPr fontId="2" type="noConversion"/>
  </si>
  <si>
    <t>카드</t>
    <phoneticPr fontId="2" type="noConversion"/>
  </si>
  <si>
    <t>집계기간</t>
    <phoneticPr fontId="2" type="noConversion"/>
  </si>
  <si>
    <t>계</t>
    <phoneticPr fontId="2" type="noConversion"/>
  </si>
  <si>
    <t>오남</t>
    <phoneticPr fontId="2" type="noConversion"/>
  </si>
  <si>
    <t>별내별가람</t>
    <phoneticPr fontId="2" type="noConversion"/>
  </si>
  <si>
    <t>평일</t>
    <phoneticPr fontId="2" type="noConversion"/>
  </si>
  <si>
    <t>2023. 3월 진접선 이용 현황 총계표</t>
    <phoneticPr fontId="2" type="noConversion"/>
  </si>
  <si>
    <t>2023. 3. 1.~3. 31.</t>
    <phoneticPr fontId="2" type="noConversion"/>
  </si>
  <si>
    <t>1주차(3. 1.~3. 4.)</t>
  </si>
  <si>
    <t>1주차(3. 1.~3. 4.)</t>
    <phoneticPr fontId="2" type="noConversion"/>
  </si>
  <si>
    <t>2주차(3. 5.~3. 11.)</t>
  </si>
  <si>
    <t>2주차(3. 5.~3. 11.)</t>
    <phoneticPr fontId="2" type="noConversion"/>
  </si>
  <si>
    <t>3주차(3. 12.~3. 18.)</t>
  </si>
  <si>
    <t>3주차(3. 12.~3. 18.)</t>
    <phoneticPr fontId="2" type="noConversion"/>
  </si>
  <si>
    <t>4주차(3. 19.~3. 25.)</t>
  </si>
  <si>
    <t>4주차(3. 19.~3. 25.)</t>
    <phoneticPr fontId="2" type="noConversion"/>
  </si>
  <si>
    <t>5주차(3. 26.~3. 31.)</t>
  </si>
  <si>
    <t>5주차(3. 26.~3. 31.)</t>
    <phoneticPr fontId="2" type="noConversion"/>
  </si>
  <si>
    <t>2023. 3월 주차별 진접선 이용 현황</t>
    <phoneticPr fontId="2" type="noConversion"/>
  </si>
  <si>
    <t>오남</t>
    <phoneticPr fontId="2" type="noConversion"/>
  </si>
  <si>
    <t>별내별가람</t>
    <phoneticPr fontId="2" type="noConversion"/>
  </si>
  <si>
    <t>2023. 4월 진접선 이용 현황 총계표</t>
    <phoneticPr fontId="2" type="noConversion"/>
  </si>
  <si>
    <t>2023. 4. 1.~4. 30.</t>
    <phoneticPr fontId="2" type="noConversion"/>
  </si>
  <si>
    <t>1주차(4. 1.)</t>
    <phoneticPr fontId="2" type="noConversion"/>
  </si>
  <si>
    <t>2주차(4. 2.~4. 8.)</t>
    <phoneticPr fontId="2" type="noConversion"/>
  </si>
  <si>
    <t>3주차(4. 9.~4. 15.)</t>
    <phoneticPr fontId="2" type="noConversion"/>
  </si>
  <si>
    <t>4주차(4. 16.~4. 22.)</t>
    <phoneticPr fontId="2" type="noConversion"/>
  </si>
  <si>
    <t>5주차(4. 23.~4. 29.)</t>
    <phoneticPr fontId="2" type="noConversion"/>
  </si>
  <si>
    <t>6주차(4. 30.)</t>
    <phoneticPr fontId="2" type="noConversion"/>
  </si>
  <si>
    <t>6주차(4.30.)</t>
    <phoneticPr fontId="2" type="noConversion"/>
  </si>
  <si>
    <t>2023. 4월 주차별 진접선 이용 현황</t>
    <phoneticPr fontId="2" type="noConversion"/>
  </si>
  <si>
    <t>1주차(4. 1.)</t>
    <phoneticPr fontId="2" type="noConversion"/>
  </si>
  <si>
    <t>2주차(4. 2.~4. 8.)</t>
    <phoneticPr fontId="2" type="noConversion"/>
  </si>
  <si>
    <t>3주차(4. 9.~4. 15.)</t>
    <phoneticPr fontId="2" type="noConversion"/>
  </si>
  <si>
    <t>5주차(4. 23.~4. 29.)</t>
    <phoneticPr fontId="2" type="noConversion"/>
  </si>
  <si>
    <t>2023. 5월 진접선 이용 현황 총계표</t>
    <phoneticPr fontId="2" type="noConversion"/>
  </si>
  <si>
    <t>2023. 5. 1.~5. 31.</t>
    <phoneticPr fontId="2" type="noConversion"/>
  </si>
  <si>
    <t>1주차(5. 1.~5. 6.)</t>
  </si>
  <si>
    <t>1주차(5. 1.~5. 6.)</t>
    <phoneticPr fontId="2" type="noConversion"/>
  </si>
  <si>
    <t>2주차(5. 7.~5. 13.)</t>
  </si>
  <si>
    <t>2주차(5. 7.~5. 13.)</t>
    <phoneticPr fontId="2" type="noConversion"/>
  </si>
  <si>
    <t>3주차(5. 14.~5. 20.)</t>
  </si>
  <si>
    <t>3주차(5. 14.~5. 20.)</t>
    <phoneticPr fontId="2" type="noConversion"/>
  </si>
  <si>
    <t>4주차(5. 21.~5. 27.)</t>
  </si>
  <si>
    <t>4주차(5. 21.~5. 27.)</t>
    <phoneticPr fontId="2" type="noConversion"/>
  </si>
  <si>
    <t>5주차(5. 28.~5. 31.)</t>
  </si>
  <si>
    <t>5주차(5. 28.~5. 31.)</t>
    <phoneticPr fontId="2" type="noConversion"/>
  </si>
  <si>
    <t>2023. 5월 주차별 진접선 이용 현황</t>
    <phoneticPr fontId="2" type="noConversion"/>
  </si>
  <si>
    <t>2023. 6월 진접선 이용 현황 총계표</t>
    <phoneticPr fontId="2" type="noConversion"/>
  </si>
  <si>
    <t>2023. 6. 1.~6. 30.</t>
    <phoneticPr fontId="2" type="noConversion"/>
  </si>
  <si>
    <t>1주차(6. 1.~6. 3.)</t>
    <phoneticPr fontId="2" type="noConversion"/>
  </si>
  <si>
    <t>2주차(6. 4.~6. 10.)</t>
    <phoneticPr fontId="2" type="noConversion"/>
  </si>
  <si>
    <t>3주차(6. 11.~6. 17.)</t>
    <phoneticPr fontId="2" type="noConversion"/>
  </si>
  <si>
    <t>4주차(6. 18.~6. 24.)</t>
    <phoneticPr fontId="2" type="noConversion"/>
  </si>
  <si>
    <t>5주차(6. 25.~6. 30.)</t>
    <phoneticPr fontId="2" type="noConversion"/>
  </si>
  <si>
    <t>2023. 6월 주차별 진접선 이용 현황</t>
    <phoneticPr fontId="2" type="noConversion"/>
  </si>
  <si>
    <t>3주차(6. 11.~6. 17.)</t>
    <phoneticPr fontId="2" type="noConversion"/>
  </si>
  <si>
    <t>4주차(6. 18.~6. 24.)</t>
    <phoneticPr fontId="2" type="noConversion"/>
  </si>
  <si>
    <t>5주차(6. 25.~6. 30.)</t>
    <phoneticPr fontId="2" type="noConversion"/>
  </si>
  <si>
    <t>2023. 7월 진접선 이용 현황 총계표</t>
    <phoneticPr fontId="2" type="noConversion"/>
  </si>
  <si>
    <t>2023. 7월 주차별 진접선 이용 현황</t>
    <phoneticPr fontId="2" type="noConversion"/>
  </si>
  <si>
    <t>1주차(7. 1.)</t>
    <phoneticPr fontId="2" type="noConversion"/>
  </si>
  <si>
    <t>3주차(7. 9.~7. 15.)</t>
    <phoneticPr fontId="2" type="noConversion"/>
  </si>
  <si>
    <t>4주차(7. 16.~7. 22.)</t>
    <phoneticPr fontId="2" type="noConversion"/>
  </si>
  <si>
    <t>2023. 7. 1.~7. 31.</t>
    <phoneticPr fontId="2" type="noConversion"/>
  </si>
  <si>
    <t>1주차(7. 1.)</t>
    <phoneticPr fontId="2" type="noConversion"/>
  </si>
  <si>
    <t>2주차(7. 2.~7. 8.)</t>
    <phoneticPr fontId="2" type="noConversion"/>
  </si>
  <si>
    <t>2주차(7. 2.~7. 8.)</t>
    <phoneticPr fontId="2" type="noConversion"/>
  </si>
  <si>
    <t>4주차(7. 16.~7. 22.)</t>
    <phoneticPr fontId="2" type="noConversion"/>
  </si>
  <si>
    <t>5주차(7. 23.~7. 29.)</t>
    <phoneticPr fontId="2" type="noConversion"/>
  </si>
  <si>
    <t>6주차(7.30.~7.31.)</t>
    <phoneticPr fontId="2" type="noConversion"/>
  </si>
  <si>
    <t>6주차(7.30.~7.31.)</t>
    <phoneticPr fontId="2" type="noConversion"/>
  </si>
  <si>
    <t>2023. 8월 진접선 이용 현황 총계표</t>
    <phoneticPr fontId="2" type="noConversion"/>
  </si>
  <si>
    <t>2023. 8. 1.~8. 31.</t>
    <phoneticPr fontId="2" type="noConversion"/>
  </si>
  <si>
    <t>1주차(8. 1.~8. 5.)</t>
    <phoneticPr fontId="2" type="noConversion"/>
  </si>
  <si>
    <t>1주차(8. 1.~8. 5.)</t>
    <phoneticPr fontId="2" type="noConversion"/>
  </si>
  <si>
    <t>2주차(8. 6.~8. 12.)</t>
    <phoneticPr fontId="2" type="noConversion"/>
  </si>
  <si>
    <t>2주차(8. 6.~8. 12.)</t>
    <phoneticPr fontId="2" type="noConversion"/>
  </si>
  <si>
    <t>3주차(8. 13.~8. 19.)</t>
    <phoneticPr fontId="2" type="noConversion"/>
  </si>
  <si>
    <t>3주차(8. 13.~8. 19.)</t>
    <phoneticPr fontId="2" type="noConversion"/>
  </si>
  <si>
    <t>4주차(8. 20.~8. 26.)</t>
    <phoneticPr fontId="2" type="noConversion"/>
  </si>
  <si>
    <t>5주차(8. 27.~8. 31.)</t>
    <phoneticPr fontId="2" type="noConversion"/>
  </si>
  <si>
    <t>5주차(8. 27.~8. 31.)</t>
    <phoneticPr fontId="2" type="noConversion"/>
  </si>
  <si>
    <t>2023. 8월 주차별 진접선 이용 현황</t>
    <phoneticPr fontId="2" type="noConversion"/>
  </si>
  <si>
    <t>2023. 9월 진접선 이용 현황 총계표</t>
    <phoneticPr fontId="2" type="noConversion"/>
  </si>
  <si>
    <t>2023. 9. 1.~9. 30.</t>
    <phoneticPr fontId="2" type="noConversion"/>
  </si>
  <si>
    <t>2주차(9. 3.~9. 9.)</t>
    <phoneticPr fontId="2" type="noConversion"/>
  </si>
  <si>
    <t>3주차(9. 10.~9. 16.)</t>
    <phoneticPr fontId="2" type="noConversion"/>
  </si>
  <si>
    <t>1주차(9. 1.~9. 2.)</t>
    <phoneticPr fontId="2" type="noConversion"/>
  </si>
  <si>
    <t>2주차(9. 3.~9. 9.)</t>
    <phoneticPr fontId="2" type="noConversion"/>
  </si>
  <si>
    <t>3주차(9. 10.~9. 16.)</t>
    <phoneticPr fontId="2" type="noConversion"/>
  </si>
  <si>
    <t>4주차(9. 17.~9. 23.)</t>
    <phoneticPr fontId="2" type="noConversion"/>
  </si>
  <si>
    <t>5주차(9. 24.~9. 30.)</t>
    <phoneticPr fontId="2" type="noConversion"/>
  </si>
  <si>
    <t>5주차(9. 24.~9. 30.)</t>
    <phoneticPr fontId="2" type="noConversion"/>
  </si>
  <si>
    <t>2023. 9월 주차별 진접선 이용 현황</t>
    <phoneticPr fontId="2" type="noConversion"/>
  </si>
  <si>
    <t>2023. 10월 진접선 이용 현황 총계표</t>
    <phoneticPr fontId="2" type="noConversion"/>
  </si>
  <si>
    <t>2023. 10월 주차별 진접선 이용 현황</t>
    <phoneticPr fontId="2" type="noConversion"/>
  </si>
  <si>
    <t>1주차(10. 1.~10. 7.)</t>
    <phoneticPr fontId="2" type="noConversion"/>
  </si>
  <si>
    <t>2주차(10. 8.~10. 14.)</t>
    <phoneticPr fontId="2" type="noConversion"/>
  </si>
  <si>
    <t>4주차(10. 22.~10. 28.)</t>
    <phoneticPr fontId="2" type="noConversion"/>
  </si>
  <si>
    <t>5주차(10. 29.~10. 31.)</t>
    <phoneticPr fontId="2" type="noConversion"/>
  </si>
  <si>
    <t>2023. 10. 1.~10. 31.</t>
    <phoneticPr fontId="2" type="noConversion"/>
  </si>
  <si>
    <t>1주차(10. 1.~10. 7.)</t>
    <phoneticPr fontId="2" type="noConversion"/>
  </si>
  <si>
    <t>3주차(10. 15.~10. 21.)</t>
    <phoneticPr fontId="2" type="noConversion"/>
  </si>
  <si>
    <t>3주차(10. 15.~10. 21.)</t>
    <phoneticPr fontId="2" type="noConversion"/>
  </si>
  <si>
    <t>4주차(10. 22.~10. 28.)</t>
    <phoneticPr fontId="2" type="noConversion"/>
  </si>
  <si>
    <t>5주차(10. 29.~10. 31.)</t>
    <phoneticPr fontId="2" type="noConversion"/>
  </si>
  <si>
    <t>2023. 11월 진접선 이용 현황 총계표</t>
    <phoneticPr fontId="2" type="noConversion"/>
  </si>
  <si>
    <t>집계기간</t>
    <phoneticPr fontId="2" type="noConversion"/>
  </si>
  <si>
    <t>1주차(11. 1.~11. 4.)</t>
    <phoneticPr fontId="2" type="noConversion"/>
  </si>
  <si>
    <t>하차</t>
    <phoneticPr fontId="2" type="noConversion"/>
  </si>
  <si>
    <t>평일·주말
인원</t>
    <phoneticPr fontId="2" type="noConversion"/>
  </si>
  <si>
    <t>주말</t>
    <phoneticPr fontId="2" type="noConversion"/>
  </si>
  <si>
    <t>카드</t>
    <phoneticPr fontId="2" type="noConversion"/>
  </si>
  <si>
    <t>현금</t>
    <phoneticPr fontId="2" type="noConversion"/>
  </si>
  <si>
    <t>진접</t>
    <phoneticPr fontId="2" type="noConversion"/>
  </si>
  <si>
    <t>오남</t>
    <phoneticPr fontId="2" type="noConversion"/>
  </si>
  <si>
    <t>유·무임
승차인원</t>
    <phoneticPr fontId="2" type="noConversion"/>
  </si>
  <si>
    <t>별내별가람</t>
    <phoneticPr fontId="2" type="noConversion"/>
  </si>
  <si>
    <t>3주차(11. 12.~11. 18.)</t>
    <phoneticPr fontId="2" type="noConversion"/>
  </si>
  <si>
    <t>운수수입
(원)</t>
    <phoneticPr fontId="2" type="noConversion"/>
  </si>
  <si>
    <t>집계기간</t>
    <phoneticPr fontId="2" type="noConversion"/>
  </si>
  <si>
    <t>4주차(11. 19.~11. 25.)</t>
    <phoneticPr fontId="2" type="noConversion"/>
  </si>
  <si>
    <t>하차</t>
    <phoneticPr fontId="2" type="noConversion"/>
  </si>
  <si>
    <t>평일·주말
인원</t>
    <phoneticPr fontId="2" type="noConversion"/>
  </si>
  <si>
    <t>평일</t>
    <phoneticPr fontId="2" type="noConversion"/>
  </si>
  <si>
    <t>주말</t>
    <phoneticPr fontId="2" type="noConversion"/>
  </si>
  <si>
    <t>유·무임
승차인원</t>
    <phoneticPr fontId="2" type="noConversion"/>
  </si>
  <si>
    <t>유임</t>
    <phoneticPr fontId="2" type="noConversion"/>
  </si>
  <si>
    <t>무임</t>
    <phoneticPr fontId="2" type="noConversion"/>
  </si>
  <si>
    <t>무임비율</t>
    <phoneticPr fontId="2" type="noConversion"/>
  </si>
  <si>
    <t>운수수입 소계</t>
    <phoneticPr fontId="2" type="noConversion"/>
  </si>
  <si>
    <t>카드</t>
    <phoneticPr fontId="2" type="noConversion"/>
  </si>
  <si>
    <t>현금</t>
    <phoneticPr fontId="2" type="noConversion"/>
  </si>
  <si>
    <t>5주차(11. 26.~11. 30.)</t>
    <phoneticPr fontId="2" type="noConversion"/>
  </si>
  <si>
    <t>구분</t>
    <phoneticPr fontId="2" type="noConversion"/>
  </si>
  <si>
    <t>계</t>
    <phoneticPr fontId="2" type="noConversion"/>
  </si>
  <si>
    <t>진접</t>
    <phoneticPr fontId="2" type="noConversion"/>
  </si>
  <si>
    <t>오남</t>
    <phoneticPr fontId="2" type="noConversion"/>
  </si>
  <si>
    <t>별내별가람</t>
    <phoneticPr fontId="2" type="noConversion"/>
  </si>
  <si>
    <t>승·하차
인원</t>
    <phoneticPr fontId="2" type="noConversion"/>
  </si>
  <si>
    <t>승차</t>
    <phoneticPr fontId="2" type="noConversion"/>
  </si>
  <si>
    <t>집계기간</t>
    <phoneticPr fontId="2" type="noConversion"/>
  </si>
  <si>
    <t>2023. 11. 1.~11. 30.</t>
    <phoneticPr fontId="2" type="noConversion"/>
  </si>
  <si>
    <t>2주차(11. 5.~11. 11.)</t>
    <phoneticPr fontId="2" type="noConversion"/>
  </si>
  <si>
    <t>4주차(11. 19.~11. 25.)</t>
    <phoneticPr fontId="2" type="noConversion"/>
  </si>
  <si>
    <t>5주차(11. 26.~11. 30.)</t>
    <phoneticPr fontId="2" type="noConversion"/>
  </si>
  <si>
    <t>구분</t>
    <phoneticPr fontId="2" type="noConversion"/>
  </si>
  <si>
    <t>계</t>
    <phoneticPr fontId="2" type="noConversion"/>
  </si>
  <si>
    <t>진접</t>
    <phoneticPr fontId="2" type="noConversion"/>
  </si>
  <si>
    <t>오남</t>
    <phoneticPr fontId="2" type="noConversion"/>
  </si>
  <si>
    <t>이용 인원
(명)</t>
    <phoneticPr fontId="2" type="noConversion"/>
  </si>
  <si>
    <t>이용인원 소계</t>
    <phoneticPr fontId="2" type="noConversion"/>
  </si>
  <si>
    <t>승·하차
인원</t>
    <phoneticPr fontId="2" type="noConversion"/>
  </si>
  <si>
    <t>승차</t>
    <phoneticPr fontId="2" type="noConversion"/>
  </si>
  <si>
    <t>유·무임
승차인원</t>
    <phoneticPr fontId="2" type="noConversion"/>
  </si>
  <si>
    <t>유임</t>
    <phoneticPr fontId="2" type="noConversion"/>
  </si>
  <si>
    <t>무임</t>
    <phoneticPr fontId="2" type="noConversion"/>
  </si>
  <si>
    <t>무임비율</t>
    <phoneticPr fontId="2" type="noConversion"/>
  </si>
  <si>
    <t>운수수입
(원)</t>
    <phoneticPr fontId="2" type="noConversion"/>
  </si>
  <si>
    <t>운수수입 소계</t>
    <phoneticPr fontId="2" type="noConversion"/>
  </si>
  <si>
    <t>※ 일 평균 이용 현황</t>
    <phoneticPr fontId="2" type="noConversion"/>
  </si>
  <si>
    <t>구분</t>
    <phoneticPr fontId="2" type="noConversion"/>
  </si>
  <si>
    <t>진접</t>
    <phoneticPr fontId="2" type="noConversion"/>
  </si>
  <si>
    <t>이용 인원
(명)</t>
    <phoneticPr fontId="2" type="noConversion"/>
  </si>
  <si>
    <t>이용인원 소계</t>
    <phoneticPr fontId="2" type="noConversion"/>
  </si>
  <si>
    <t>승·하차
인원</t>
    <phoneticPr fontId="2" type="noConversion"/>
  </si>
  <si>
    <t>승차</t>
    <phoneticPr fontId="2" type="noConversion"/>
  </si>
  <si>
    <t>평일·주말
인원</t>
    <phoneticPr fontId="2" type="noConversion"/>
  </si>
  <si>
    <t>평일</t>
    <phoneticPr fontId="2" type="noConversion"/>
  </si>
  <si>
    <t>주말</t>
    <phoneticPr fontId="2" type="noConversion"/>
  </si>
  <si>
    <t>무임</t>
    <phoneticPr fontId="2" type="noConversion"/>
  </si>
  <si>
    <t>무임비율</t>
    <phoneticPr fontId="2" type="noConversion"/>
  </si>
  <si>
    <t>카드</t>
    <phoneticPr fontId="2" type="noConversion"/>
  </si>
  <si>
    <t>현금</t>
    <phoneticPr fontId="2" type="noConversion"/>
  </si>
  <si>
    <t>2023. 11월 주차별 진접선 이용 현황</t>
    <phoneticPr fontId="2" type="noConversion"/>
  </si>
  <si>
    <t>1주차(11. 1.~11. 4.)</t>
    <phoneticPr fontId="2" type="noConversion"/>
  </si>
  <si>
    <t>별내별가람</t>
    <phoneticPr fontId="2" type="noConversion"/>
  </si>
  <si>
    <t>이용인원 소계</t>
    <phoneticPr fontId="2" type="noConversion"/>
  </si>
  <si>
    <t>2주차(11. 5.~11. 11.)</t>
    <phoneticPr fontId="2" type="noConversion"/>
  </si>
  <si>
    <t>오남</t>
    <phoneticPr fontId="2" type="noConversion"/>
  </si>
  <si>
    <t>승차</t>
    <phoneticPr fontId="2" type="noConversion"/>
  </si>
  <si>
    <t>평일</t>
    <phoneticPr fontId="2" type="noConversion"/>
  </si>
  <si>
    <t>주말</t>
    <phoneticPr fontId="2" type="noConversion"/>
  </si>
  <si>
    <t>3주차(11. 12.~11. 18.)</t>
    <phoneticPr fontId="2" type="noConversion"/>
  </si>
  <si>
    <t>이용 인원
(명)</t>
    <phoneticPr fontId="2" type="noConversion"/>
  </si>
  <si>
    <t>이용인원 소계</t>
    <phoneticPr fontId="2" type="noConversion"/>
  </si>
  <si>
    <t>2023. 12월 진접선 이용 현황 총계표</t>
    <phoneticPr fontId="2" type="noConversion"/>
  </si>
  <si>
    <t>2023. 12. 1.~12. 31.</t>
    <phoneticPr fontId="2" type="noConversion"/>
  </si>
  <si>
    <t>2023. 12월 주차별 진접선 이용 현황</t>
    <phoneticPr fontId="2" type="noConversion"/>
  </si>
  <si>
    <t>1주차(12. 1.~12. 2.)</t>
    <phoneticPr fontId="2" type="noConversion"/>
  </si>
  <si>
    <t>1주차(12. 1.~12. 2.)</t>
    <phoneticPr fontId="2" type="noConversion"/>
  </si>
  <si>
    <t>2주차(12. 3.~12. 9.)</t>
  </si>
  <si>
    <t>2주차(12. 3.~12. 9.)</t>
    <phoneticPr fontId="2" type="noConversion"/>
  </si>
  <si>
    <t>3주차(12. 10.~12. 16.)</t>
  </si>
  <si>
    <t>3주차(12. 10.~12. 16.)</t>
    <phoneticPr fontId="2" type="noConversion"/>
  </si>
  <si>
    <t>4주차(12. 17.~12. 23.)</t>
  </si>
  <si>
    <t>4주차(12. 17.~12. 23.)</t>
    <phoneticPr fontId="2" type="noConversion"/>
  </si>
  <si>
    <t>5주차(12. 24.~12. 30.)</t>
  </si>
  <si>
    <t>5주차(12. 24.~12. 30.)</t>
    <phoneticPr fontId="2" type="noConversion"/>
  </si>
  <si>
    <t>6주차(12. 31.)</t>
    <phoneticPr fontId="2" type="noConversion"/>
  </si>
  <si>
    <t>6주차(12. 31.)</t>
    <phoneticPr fontId="2" type="noConversion"/>
  </si>
  <si>
    <t>별내선 계</t>
    <phoneticPr fontId="2" type="noConversion"/>
  </si>
  <si>
    <t>다산역</t>
    <phoneticPr fontId="2" type="noConversion"/>
  </si>
  <si>
    <t>승차인원</t>
    <phoneticPr fontId="2" type="noConversion"/>
  </si>
  <si>
    <t>하차인원</t>
    <phoneticPr fontId="2" type="noConversion"/>
  </si>
  <si>
    <t>별내역</t>
    <phoneticPr fontId="2" type="noConversion"/>
  </si>
  <si>
    <r>
      <t>승</t>
    </r>
    <r>
      <rPr>
        <b/>
        <sz val="11"/>
        <color theme="1"/>
        <rFont val="맑은 고딕"/>
        <family val="3"/>
        <charset val="129"/>
      </rPr>
      <t>〮</t>
    </r>
    <r>
      <rPr>
        <b/>
        <sz val="11"/>
        <color theme="1"/>
        <rFont val="맑은 고딕"/>
        <family val="3"/>
        <charset val="129"/>
        <scheme val="minor"/>
      </rPr>
      <t>하차계</t>
    </r>
    <phoneticPr fontId="2" type="noConversion"/>
  </si>
  <si>
    <r>
      <rPr>
        <sz val="11"/>
        <color theme="1"/>
        <rFont val="맑은 고딕"/>
        <family val="3"/>
        <charset val="129"/>
      </rPr>
      <t xml:space="preserve">※ </t>
    </r>
    <r>
      <rPr>
        <sz val="11"/>
        <color theme="1"/>
        <rFont val="맑은 고딕"/>
        <family val="2"/>
        <charset val="129"/>
        <scheme val="minor"/>
      </rPr>
      <t>승차인원 : 별내선 관할역에서 게이트를 통과하여 승차한 인원</t>
    </r>
    <phoneticPr fontId="2" type="noConversion"/>
  </si>
  <si>
    <r>
      <rPr>
        <sz val="11"/>
        <color theme="1"/>
        <rFont val="맑은 고딕"/>
        <family val="3"/>
        <charset val="129"/>
      </rPr>
      <t xml:space="preserve">※ </t>
    </r>
    <r>
      <rPr>
        <sz val="11"/>
        <color theme="1"/>
        <rFont val="맑은 고딕"/>
        <family val="2"/>
        <charset val="129"/>
        <scheme val="minor"/>
      </rPr>
      <t>하차인원 : 별내선 관할역에서 게이트를 통과하여 하차한 인원</t>
    </r>
    <phoneticPr fontId="2" type="noConversion"/>
  </si>
  <si>
    <t>(단위: 명)</t>
    <phoneticPr fontId="2" type="noConversion"/>
  </si>
  <si>
    <r>
      <t>2024년 4분기 별내선 승</t>
    </r>
    <r>
      <rPr>
        <sz val="11"/>
        <color theme="1"/>
        <rFont val="맑은 고딕"/>
        <family val="3"/>
        <charset val="129"/>
      </rPr>
      <t>〮</t>
    </r>
    <r>
      <rPr>
        <sz val="11"/>
        <color theme="1"/>
        <rFont val="맑은 고딕"/>
        <family val="2"/>
        <charset val="129"/>
        <scheme val="minor"/>
      </rPr>
      <t>하차 이용인원 통계 자료입니다</t>
    </r>
    <phoneticPr fontId="2" type="noConversion"/>
  </si>
  <si>
    <t>2024년 10월</t>
    <phoneticPr fontId="2" type="noConversion"/>
  </si>
  <si>
    <t>2024년 11월</t>
    <phoneticPr fontId="2" type="noConversion"/>
  </si>
  <si>
    <t>2024년 12월</t>
    <phoneticPr fontId="2" type="noConversion"/>
  </si>
  <si>
    <r>
      <t>2024년 4분기 별내선 승</t>
    </r>
    <r>
      <rPr>
        <b/>
        <sz val="16"/>
        <color theme="1"/>
        <rFont val="맑은 고딕"/>
        <family val="3"/>
        <charset val="129"/>
      </rPr>
      <t>〮</t>
    </r>
    <r>
      <rPr>
        <b/>
        <sz val="16"/>
        <color theme="1"/>
        <rFont val="맑은 고딕"/>
        <family val="3"/>
        <charset val="129"/>
        <scheme val="minor"/>
      </rPr>
      <t xml:space="preserve"> 하차 이용 인원 통계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</si>
</sst>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yyyy/mm/dd\(ddd\)"/>
    <numFmt numFmtId="177" formatCode="_-* #,##0_-;\-* #,##0_-;_-* &quot;-&quot;??_-;_-@_-"/>
  </numFmts>
  <fonts count="2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sz val="20"/>
      <color theme="1"/>
      <name val="ONE 모바일POP OTF"/>
      <family val="3"/>
      <charset val="129"/>
    </font>
    <font>
      <b/>
      <sz val="9"/>
      <color rgb="FFC00000"/>
      <name val="맑은 고딕"/>
      <family val="3"/>
      <charset val="129"/>
      <scheme val="minor"/>
    </font>
    <font>
      <b/>
      <sz val="9"/>
      <color theme="4" tint="-0.499984740745262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rgb="FF002060"/>
      <name val="맑은 고딕"/>
      <family val="3"/>
      <charset val="129"/>
      <scheme val="minor"/>
    </font>
    <font>
      <b/>
      <sz val="9"/>
      <color theme="8" tint="-0.249977111117893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41" fontId="3" fillId="0" borderId="0" xfId="1" applyFont="1">
      <alignment vertical="center"/>
    </xf>
    <xf numFmtId="41" fontId="5" fillId="0" borderId="0" xfId="1" applyFont="1">
      <alignment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41" fontId="5" fillId="0" borderId="5" xfId="1" applyFont="1" applyBorder="1" applyAlignment="1">
      <alignment horizontal="center" vertical="center"/>
    </xf>
    <xf numFmtId="41" fontId="3" fillId="0" borderId="6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4" fillId="0" borderId="10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4" fillId="0" borderId="11" xfId="1" applyFont="1" applyBorder="1" applyAlignment="1">
      <alignment horizontal="center" vertical="center"/>
    </xf>
    <xf numFmtId="41" fontId="3" fillId="0" borderId="8" xfId="1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41" fontId="4" fillId="0" borderId="12" xfId="1" applyFont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32" xfId="1" applyFont="1" applyBorder="1" applyAlignment="1">
      <alignment horizontal="center" vertical="center"/>
    </xf>
    <xf numFmtId="41" fontId="5" fillId="0" borderId="37" xfId="1" applyFont="1" applyBorder="1" applyAlignment="1">
      <alignment horizontal="center" vertical="center"/>
    </xf>
    <xf numFmtId="41" fontId="3" fillId="0" borderId="20" xfId="1" applyFont="1" applyBorder="1" applyAlignment="1">
      <alignment horizontal="center" vertical="center"/>
    </xf>
    <xf numFmtId="41" fontId="3" fillId="0" borderId="33" xfId="1" applyFont="1" applyBorder="1" applyAlignment="1">
      <alignment horizontal="center" vertical="center"/>
    </xf>
    <xf numFmtId="41" fontId="4" fillId="0" borderId="38" xfId="1" applyFont="1" applyBorder="1" applyAlignment="1">
      <alignment horizontal="center" vertical="center"/>
    </xf>
    <xf numFmtId="41" fontId="3" fillId="0" borderId="21" xfId="1" applyFont="1" applyBorder="1" applyAlignment="1">
      <alignment horizontal="center" vertical="center"/>
    </xf>
    <xf numFmtId="41" fontId="3" fillId="0" borderId="34" xfId="1" applyFont="1" applyBorder="1" applyAlignment="1">
      <alignment horizontal="center" vertical="center"/>
    </xf>
    <xf numFmtId="41" fontId="4" fillId="0" borderId="3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41" fontId="3" fillId="0" borderId="35" xfId="1" applyFont="1" applyBorder="1" applyAlignment="1">
      <alignment horizontal="center" vertical="center"/>
    </xf>
    <xf numFmtId="41" fontId="4" fillId="0" borderId="40" xfId="1" applyFont="1" applyBorder="1" applyAlignment="1">
      <alignment horizontal="center" vertical="center"/>
    </xf>
    <xf numFmtId="41" fontId="3" fillId="0" borderId="23" xfId="1" applyFont="1" applyBorder="1" applyAlignment="1">
      <alignment horizontal="center" vertical="center"/>
    </xf>
    <xf numFmtId="41" fontId="4" fillId="0" borderId="26" xfId="1" applyFont="1" applyBorder="1" applyAlignment="1">
      <alignment horizontal="center" vertical="center"/>
    </xf>
    <xf numFmtId="41" fontId="3" fillId="0" borderId="27" xfId="1" applyFont="1" applyBorder="1" applyAlignment="1">
      <alignment horizontal="center" vertical="center"/>
    </xf>
    <xf numFmtId="41" fontId="3" fillId="0" borderId="25" xfId="1" applyFont="1" applyBorder="1" applyAlignment="1">
      <alignment horizontal="center" vertical="center"/>
    </xf>
    <xf numFmtId="41" fontId="3" fillId="0" borderId="36" xfId="1" applyFont="1" applyBorder="1" applyAlignment="1">
      <alignment horizontal="center" vertical="center"/>
    </xf>
    <xf numFmtId="41" fontId="4" fillId="0" borderId="41" xfId="1" applyFont="1" applyBorder="1" applyAlignment="1">
      <alignment horizontal="center" vertical="center"/>
    </xf>
    <xf numFmtId="41" fontId="3" fillId="0" borderId="28" xfId="1" applyFont="1" applyBorder="1" applyAlignment="1">
      <alignment horizontal="center" vertical="center"/>
    </xf>
    <xf numFmtId="9" fontId="4" fillId="0" borderId="11" xfId="2" applyFont="1" applyBorder="1" applyAlignment="1">
      <alignment horizontal="center" vertical="center"/>
    </xf>
    <xf numFmtId="9" fontId="3" fillId="0" borderId="8" xfId="2" applyFont="1" applyBorder="1" applyAlignment="1">
      <alignment horizontal="center" vertical="center"/>
    </xf>
    <xf numFmtId="9" fontId="3" fillId="0" borderId="3" xfId="2" applyFont="1" applyBorder="1" applyAlignment="1">
      <alignment horizontal="center" vertical="center"/>
    </xf>
    <xf numFmtId="41" fontId="4" fillId="0" borderId="43" xfId="1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2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41" fontId="4" fillId="0" borderId="46" xfId="1" applyFont="1" applyBorder="1" applyAlignment="1">
      <alignment horizontal="center" vertical="center"/>
    </xf>
    <xf numFmtId="41" fontId="3" fillId="0" borderId="47" xfId="1" applyFont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1" fontId="4" fillId="6" borderId="10" xfId="1" applyFont="1" applyFill="1" applyBorder="1" applyAlignment="1">
      <alignment horizontal="center" vertical="center"/>
    </xf>
    <xf numFmtId="41" fontId="3" fillId="6" borderId="7" xfId="1" applyFont="1" applyFill="1" applyBorder="1" applyAlignment="1">
      <alignment horizontal="center" vertical="center"/>
    </xf>
    <xf numFmtId="41" fontId="3" fillId="6" borderId="2" xfId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1" fontId="4" fillId="6" borderId="11" xfId="1" applyFont="1" applyFill="1" applyBorder="1" applyAlignment="1">
      <alignment horizontal="center" vertical="center"/>
    </xf>
    <xf numFmtId="41" fontId="3" fillId="6" borderId="8" xfId="1" applyFont="1" applyFill="1" applyBorder="1" applyAlignment="1">
      <alignment horizontal="center" vertical="center"/>
    </xf>
    <xf numFmtId="41" fontId="3" fillId="6" borderId="3" xfId="1" applyFont="1" applyFill="1" applyBorder="1" applyAlignment="1">
      <alignment horizontal="center" vertical="center"/>
    </xf>
    <xf numFmtId="41" fontId="3" fillId="6" borderId="33" xfId="1" applyFont="1" applyFill="1" applyBorder="1" applyAlignment="1">
      <alignment horizontal="center" vertical="center"/>
    </xf>
    <xf numFmtId="41" fontId="3" fillId="6" borderId="34" xfId="1" applyFont="1" applyFill="1" applyBorder="1" applyAlignment="1">
      <alignment horizontal="center" vertical="center"/>
    </xf>
    <xf numFmtId="41" fontId="4" fillId="6" borderId="38" xfId="1" applyFont="1" applyFill="1" applyBorder="1" applyAlignment="1">
      <alignment horizontal="center" vertical="center"/>
    </xf>
    <xf numFmtId="41" fontId="3" fillId="6" borderId="21" xfId="1" applyFont="1" applyFill="1" applyBorder="1" applyAlignment="1">
      <alignment horizontal="center" vertical="center"/>
    </xf>
    <xf numFmtId="41" fontId="4" fillId="6" borderId="39" xfId="1" applyFont="1" applyFill="1" applyBorder="1" applyAlignment="1">
      <alignment horizontal="center" vertical="center"/>
    </xf>
    <xf numFmtId="41" fontId="3" fillId="6" borderId="22" xfId="1" applyFont="1" applyFill="1" applyBorder="1" applyAlignment="1">
      <alignment horizontal="center" vertical="center"/>
    </xf>
    <xf numFmtId="9" fontId="3" fillId="0" borderId="34" xfId="2" applyFont="1" applyBorder="1" applyAlignment="1">
      <alignment horizontal="center" vertical="center"/>
    </xf>
    <xf numFmtId="9" fontId="4" fillId="0" borderId="39" xfId="2" applyFont="1" applyBorder="1" applyAlignment="1">
      <alignment horizontal="center" vertical="center"/>
    </xf>
    <xf numFmtId="9" fontId="3" fillId="0" borderId="22" xfId="2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1" fontId="5" fillId="0" borderId="0" xfId="1" applyFont="1" applyFill="1" applyBorder="1" applyAlignment="1">
      <alignment horizontal="center" vertical="center"/>
    </xf>
    <xf numFmtId="41" fontId="3" fillId="0" borderId="0" xfId="1" applyFont="1" applyFill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9" fontId="4" fillId="0" borderId="0" xfId="2" applyFont="1" applyFill="1" applyBorder="1" applyAlignment="1">
      <alignment horizontal="center" vertical="center"/>
    </xf>
    <xf numFmtId="9" fontId="3" fillId="0" borderId="0" xfId="2" applyFont="1" applyFill="1" applyBorder="1" applyAlignment="1">
      <alignment horizontal="center" vertical="center"/>
    </xf>
    <xf numFmtId="41" fontId="4" fillId="0" borderId="49" xfId="1" applyFont="1" applyBorder="1" applyAlignment="1">
      <alignment horizontal="center" vertical="center"/>
    </xf>
    <xf numFmtId="41" fontId="3" fillId="0" borderId="50" xfId="1" applyFont="1" applyBorder="1" applyAlignment="1">
      <alignment horizontal="center" vertical="center"/>
    </xf>
    <xf numFmtId="41" fontId="3" fillId="0" borderId="51" xfId="1" applyFont="1" applyBorder="1" applyAlignment="1">
      <alignment horizontal="center" vertical="center"/>
    </xf>
    <xf numFmtId="177" fontId="5" fillId="0" borderId="5" xfId="1" applyNumberFormat="1" applyFont="1" applyBorder="1" applyAlignment="1">
      <alignment horizontal="center" vertical="center"/>
    </xf>
    <xf numFmtId="177" fontId="4" fillId="0" borderId="10" xfId="1" applyNumberFormat="1" applyFont="1" applyBorder="1" applyAlignment="1">
      <alignment horizontal="center" vertical="center"/>
    </xf>
    <xf numFmtId="177" fontId="3" fillId="0" borderId="7" xfId="1" applyNumberFormat="1" applyFont="1" applyBorder="1" applyAlignment="1">
      <alignment horizontal="center" vertical="center"/>
    </xf>
    <xf numFmtId="177" fontId="3" fillId="0" borderId="2" xfId="1" applyNumberFormat="1" applyFont="1" applyBorder="1" applyAlignment="1">
      <alignment horizontal="center" vertical="center"/>
    </xf>
    <xf numFmtId="177" fontId="3" fillId="0" borderId="21" xfId="1" applyNumberFormat="1" applyFont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177" fontId="3" fillId="0" borderId="9" xfId="1" applyNumberFormat="1" applyFont="1" applyBorder="1" applyAlignment="1">
      <alignment horizontal="center" vertical="center"/>
    </xf>
    <xf numFmtId="177" fontId="3" fillId="0" borderId="4" xfId="1" applyNumberFormat="1" applyFont="1" applyBorder="1" applyAlignment="1">
      <alignment horizontal="center" vertical="center"/>
    </xf>
    <xf numFmtId="177" fontId="3" fillId="0" borderId="23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1" fontId="9" fillId="0" borderId="5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41" fontId="5" fillId="0" borderId="54" xfId="1" applyFont="1" applyFill="1" applyBorder="1" applyAlignment="1">
      <alignment horizontal="center" vertical="center"/>
    </xf>
    <xf numFmtId="41" fontId="4" fillId="0" borderId="54" xfId="1" applyFont="1" applyFill="1" applyBorder="1" applyAlignment="1">
      <alignment horizontal="center" vertical="center"/>
    </xf>
    <xf numFmtId="9" fontId="4" fillId="0" borderId="54" xfId="2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8" fillId="0" borderId="52" xfId="0" applyNumberFormat="1" applyFont="1" applyFill="1" applyBorder="1" applyAlignment="1">
      <alignment vertical="center"/>
    </xf>
    <xf numFmtId="176" fontId="8" fillId="0" borderId="53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1" fontId="4" fillId="0" borderId="56" xfId="1" applyFont="1" applyFill="1" applyBorder="1" applyAlignment="1">
      <alignment horizontal="center" vertical="center"/>
    </xf>
    <xf numFmtId="41" fontId="3" fillId="0" borderId="57" xfId="1" applyFont="1" applyFill="1" applyBorder="1" applyAlignment="1">
      <alignment horizontal="center" vertical="center"/>
    </xf>
    <xf numFmtId="41" fontId="4" fillId="0" borderId="57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1" fontId="3" fillId="0" borderId="6" xfId="1" applyNumberFormat="1" applyFont="1" applyBorder="1" applyAlignment="1">
      <alignment horizontal="center" vertical="center"/>
    </xf>
    <xf numFmtId="41" fontId="3" fillId="0" borderId="1" xfId="1" applyNumberFormat="1" applyFont="1" applyBorder="1" applyAlignment="1">
      <alignment horizontal="center" vertical="center"/>
    </xf>
    <xf numFmtId="41" fontId="3" fillId="0" borderId="20" xfId="1" applyNumberFormat="1" applyFont="1" applyBorder="1" applyAlignment="1">
      <alignment horizontal="center" vertical="center"/>
    </xf>
    <xf numFmtId="41" fontId="3" fillId="0" borderId="7" xfId="1" applyNumberFormat="1" applyFont="1" applyBorder="1" applyAlignment="1">
      <alignment horizontal="center" vertical="center"/>
    </xf>
    <xf numFmtId="41" fontId="3" fillId="0" borderId="2" xfId="1" applyNumberFormat="1" applyFont="1" applyBorder="1" applyAlignment="1">
      <alignment horizontal="center" vertical="center"/>
    </xf>
    <xf numFmtId="41" fontId="3" fillId="0" borderId="21" xfId="1" applyNumberFormat="1" applyFont="1" applyBorder="1" applyAlignment="1">
      <alignment horizontal="center" vertical="center"/>
    </xf>
    <xf numFmtId="41" fontId="3" fillId="0" borderId="8" xfId="1" applyNumberFormat="1" applyFont="1" applyBorder="1" applyAlignment="1">
      <alignment horizontal="center" vertical="center"/>
    </xf>
    <xf numFmtId="41" fontId="3" fillId="0" borderId="3" xfId="1" applyNumberFormat="1" applyFont="1" applyBorder="1" applyAlignment="1">
      <alignment horizontal="center" vertical="center"/>
    </xf>
    <xf numFmtId="41" fontId="3" fillId="0" borderId="22" xfId="1" applyNumberFormat="1" applyFont="1" applyBorder="1" applyAlignment="1">
      <alignment horizontal="center" vertical="center"/>
    </xf>
    <xf numFmtId="41" fontId="5" fillId="0" borderId="0" xfId="1" applyFont="1" applyBorder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41" fontId="4" fillId="0" borderId="0" xfId="1" applyFont="1" applyBorder="1" applyAlignment="1">
      <alignment horizontal="center" vertical="center"/>
    </xf>
    <xf numFmtId="9" fontId="4" fillId="0" borderId="0" xfId="2" applyFont="1" applyBorder="1" applyAlignment="1">
      <alignment horizontal="center" vertical="center"/>
    </xf>
    <xf numFmtId="9" fontId="3" fillId="0" borderId="0" xfId="2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1" fontId="3" fillId="0" borderId="2" xfId="1" applyFont="1" applyFill="1" applyBorder="1" applyAlignment="1">
      <alignment horizontal="center" vertical="center"/>
    </xf>
    <xf numFmtId="41" fontId="3" fillId="0" borderId="3" xfId="1" applyFont="1" applyFill="1" applyBorder="1" applyAlignment="1">
      <alignment horizontal="center" vertical="center"/>
    </xf>
    <xf numFmtId="3" fontId="12" fillId="0" borderId="58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1" fontId="4" fillId="6" borderId="59" xfId="1" applyFont="1" applyFill="1" applyBorder="1" applyAlignment="1">
      <alignment horizontal="center" vertical="center"/>
    </xf>
    <xf numFmtId="41" fontId="4" fillId="6" borderId="43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1" fontId="3" fillId="0" borderId="7" xfId="1" applyFont="1" applyFill="1" applyBorder="1" applyAlignment="1">
      <alignment horizontal="center" vertical="center"/>
    </xf>
    <xf numFmtId="41" fontId="3" fillId="0" borderId="8" xfId="1" applyFont="1" applyFill="1" applyBorder="1" applyAlignment="1">
      <alignment horizontal="center" vertical="center"/>
    </xf>
    <xf numFmtId="41" fontId="3" fillId="0" borderId="61" xfId="1" applyFont="1" applyBorder="1" applyAlignment="1">
      <alignment horizontal="center" vertical="center"/>
    </xf>
    <xf numFmtId="41" fontId="3" fillId="0" borderId="60" xfId="1" applyFont="1" applyBorder="1">
      <alignment vertical="center"/>
    </xf>
    <xf numFmtId="41" fontId="5" fillId="0" borderId="6" xfId="1" applyFont="1" applyBorder="1" applyAlignment="1">
      <alignment horizontal="center" vertical="center"/>
    </xf>
    <xf numFmtId="41" fontId="5" fillId="0" borderId="48" xfId="1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41" fontId="5" fillId="0" borderId="32" xfId="1" applyFont="1" applyBorder="1" applyAlignment="1">
      <alignment horizontal="center" vertical="center"/>
    </xf>
    <xf numFmtId="41" fontId="4" fillId="0" borderId="59" xfId="1" applyFont="1" applyBorder="1" applyAlignment="1">
      <alignment horizontal="center" vertical="center"/>
    </xf>
    <xf numFmtId="41" fontId="12" fillId="0" borderId="32" xfId="1" applyFont="1" applyBorder="1" applyAlignment="1">
      <alignment horizontal="center" vertical="center"/>
    </xf>
    <xf numFmtId="41" fontId="3" fillId="0" borderId="51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3" fillId="0" borderId="65" xfId="1" applyFont="1" applyBorder="1" applyAlignment="1">
      <alignment horizontal="center" vertical="center"/>
    </xf>
    <xf numFmtId="43" fontId="4" fillId="0" borderId="10" xfId="1" applyNumberFormat="1" applyFont="1" applyBorder="1" applyAlignment="1">
      <alignment horizontal="center" vertical="center"/>
    </xf>
    <xf numFmtId="41" fontId="3" fillId="0" borderId="66" xfId="1" applyFont="1" applyBorder="1" applyAlignment="1">
      <alignment horizontal="center" vertical="center"/>
    </xf>
    <xf numFmtId="41" fontId="3" fillId="6" borderId="67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41" fontId="0" fillId="0" borderId="55" xfId="0" applyNumberFormat="1" applyBorder="1" applyAlignment="1">
      <alignment horizontal="center" vertical="center"/>
    </xf>
    <xf numFmtId="41" fontId="0" fillId="0" borderId="55" xfId="1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41" fontId="15" fillId="0" borderId="70" xfId="0" applyNumberFormat="1" applyFont="1" applyBorder="1" applyAlignment="1">
      <alignment horizontal="center" vertical="center"/>
    </xf>
    <xf numFmtId="41" fontId="15" fillId="0" borderId="71" xfId="0" applyNumberFormat="1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41" fontId="15" fillId="0" borderId="72" xfId="0" applyNumberFormat="1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68" xfId="0" applyFont="1" applyBorder="1" applyAlignment="1">
      <alignment horizontal="center" vertical="center"/>
    </xf>
    <xf numFmtId="0" fontId="15" fillId="2" borderId="69" xfId="0" applyFont="1" applyFill="1" applyBorder="1" applyAlignment="1">
      <alignment horizontal="center" vertical="center"/>
    </xf>
    <xf numFmtId="0" fontId="15" fillId="2" borderId="55" xfId="0" applyFont="1" applyFill="1" applyBorder="1" applyAlignment="1">
      <alignment horizontal="center" vertical="center"/>
    </xf>
    <xf numFmtId="0" fontId="15" fillId="2" borderId="59" xfId="0" applyFont="1" applyFill="1" applyBorder="1" applyAlignment="1">
      <alignment horizontal="center" vertical="center"/>
    </xf>
    <xf numFmtId="0" fontId="15" fillId="2" borderId="73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4" fillId="5" borderId="32" xfId="0" applyNumberFormat="1" applyFont="1" applyFill="1" applyBorder="1" applyAlignment="1">
      <alignment horizontal="center" vertical="center"/>
    </xf>
    <xf numFmtId="176" fontId="4" fillId="5" borderId="48" xfId="0" applyNumberFormat="1" applyFont="1" applyFill="1" applyBorder="1" applyAlignment="1">
      <alignment horizontal="center" vertical="center"/>
    </xf>
    <xf numFmtId="176" fontId="4" fillId="5" borderId="6" xfId="0" applyNumberFormat="1" applyFont="1" applyFill="1" applyBorder="1" applyAlignment="1">
      <alignment horizontal="center" vertical="center"/>
    </xf>
    <xf numFmtId="176" fontId="7" fillId="5" borderId="32" xfId="0" applyNumberFormat="1" applyFont="1" applyFill="1" applyBorder="1" applyAlignment="1">
      <alignment horizontal="center" vertical="center"/>
    </xf>
    <xf numFmtId="176" fontId="7" fillId="5" borderId="48" xfId="0" applyNumberFormat="1" applyFont="1" applyFill="1" applyBorder="1" applyAlignment="1">
      <alignment horizontal="center"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9" fillId="5" borderId="32" xfId="0" applyNumberFormat="1" applyFont="1" applyFill="1" applyBorder="1" applyAlignment="1">
      <alignment horizontal="center" vertical="center"/>
    </xf>
    <xf numFmtId="176" fontId="9" fillId="5" borderId="48" xfId="0" applyNumberFormat="1" applyFont="1" applyFill="1" applyBorder="1" applyAlignment="1">
      <alignment horizontal="center" vertical="center"/>
    </xf>
    <xf numFmtId="176" fontId="9" fillId="5" borderId="6" xfId="0" applyNumberFormat="1" applyFont="1" applyFill="1" applyBorder="1" applyAlignment="1">
      <alignment horizontal="center" vertical="center"/>
    </xf>
    <xf numFmtId="176" fontId="8" fillId="5" borderId="32" xfId="0" applyNumberFormat="1" applyFont="1" applyFill="1" applyBorder="1" applyAlignment="1">
      <alignment horizontal="center" vertical="center"/>
    </xf>
    <xf numFmtId="176" fontId="8" fillId="5" borderId="48" xfId="0" applyNumberFormat="1" applyFont="1" applyFill="1" applyBorder="1" applyAlignment="1">
      <alignment horizontal="center" vertical="center"/>
    </xf>
    <xf numFmtId="176" fontId="8" fillId="5" borderId="6" xfId="0" applyNumberFormat="1" applyFont="1" applyFill="1" applyBorder="1" applyAlignment="1">
      <alignment horizontal="center" vertical="center"/>
    </xf>
    <xf numFmtId="176" fontId="4" fillId="5" borderId="55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11" fillId="5" borderId="1" xfId="0" applyNumberFormat="1" applyFont="1" applyFill="1" applyBorder="1" applyAlignment="1">
      <alignment horizontal="center" vertical="center"/>
    </xf>
    <xf numFmtId="176" fontId="11" fillId="5" borderId="32" xfId="0" applyNumberFormat="1" applyFont="1" applyFill="1" applyBorder="1" applyAlignment="1">
      <alignment horizontal="center" vertical="center"/>
    </xf>
    <xf numFmtId="176" fontId="11" fillId="5" borderId="48" xfId="0" applyNumberFormat="1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176" fontId="13" fillId="5" borderId="1" xfId="0" applyNumberFormat="1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3" xfId="0" applyFont="1" applyFill="1" applyBorder="1" applyAlignment="1">
      <alignment horizontal="center" vertical="center"/>
    </xf>
    <xf numFmtId="0" fontId="4" fillId="5" borderId="64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AF3DB-3B8A-4BC8-BC05-D734127CC2A7}">
  <dimension ref="C2:J15"/>
  <sheetViews>
    <sheetView tabSelected="1" workbookViewId="0">
      <selection activeCell="G30" sqref="G30"/>
    </sheetView>
  </sheetViews>
  <sheetFormatPr defaultRowHeight="16.5"/>
  <cols>
    <col min="3" max="3" width="11.25" customWidth="1"/>
    <col min="4" max="10" width="11.375" customWidth="1"/>
  </cols>
  <sheetData>
    <row r="2" spans="3:10">
      <c r="C2" s="185" t="s">
        <v>250</v>
      </c>
      <c r="D2" s="185"/>
      <c r="E2" s="185"/>
      <c r="F2" s="185"/>
      <c r="G2" s="185"/>
      <c r="H2" s="185"/>
      <c r="I2" s="185"/>
      <c r="J2" s="185"/>
    </row>
    <row r="5" spans="3:10" ht="27" thickBot="1">
      <c r="C5" s="186" t="s">
        <v>254</v>
      </c>
      <c r="D5" s="186"/>
      <c r="E5" s="186"/>
      <c r="F5" s="186"/>
      <c r="G5" s="186"/>
      <c r="H5" s="186"/>
      <c r="I5" s="186"/>
      <c r="J5" s="186"/>
    </row>
    <row r="6" spans="3:10" ht="17.25" thickTop="1">
      <c r="J6" s="182" t="s">
        <v>249</v>
      </c>
    </row>
    <row r="7" spans="3:10">
      <c r="C7" s="187" t="s">
        <v>0</v>
      </c>
      <c r="D7" s="189" t="s">
        <v>241</v>
      </c>
      <c r="E7" s="191" t="s">
        <v>242</v>
      </c>
      <c r="F7" s="191"/>
      <c r="G7" s="192"/>
      <c r="H7" s="193" t="s">
        <v>245</v>
      </c>
      <c r="I7" s="191"/>
      <c r="J7" s="192"/>
    </row>
    <row r="8" spans="3:10">
      <c r="C8" s="188"/>
      <c r="D8" s="190"/>
      <c r="E8" s="180" t="s">
        <v>246</v>
      </c>
      <c r="F8" s="171" t="s">
        <v>243</v>
      </c>
      <c r="G8" s="171" t="s">
        <v>244</v>
      </c>
      <c r="H8" s="171" t="s">
        <v>246</v>
      </c>
      <c r="I8" s="171" t="s">
        <v>243</v>
      </c>
      <c r="J8" s="171" t="s">
        <v>244</v>
      </c>
    </row>
    <row r="9" spans="3:10" ht="22.5" customHeight="1" thickBot="1">
      <c r="C9" s="177" t="s">
        <v>15</v>
      </c>
      <c r="D9" s="181">
        <f>SUM(D10:D11)</f>
        <v>1867768</v>
      </c>
      <c r="E9" s="179">
        <f t="shared" ref="E9:J9" si="0">SUM(E10:E11)</f>
        <v>1061257</v>
      </c>
      <c r="F9" s="178">
        <f t="shared" si="0"/>
        <v>528080</v>
      </c>
      <c r="G9" s="178">
        <f t="shared" si="0"/>
        <v>533177</v>
      </c>
      <c r="H9" s="178">
        <f t="shared" si="0"/>
        <v>806511</v>
      </c>
      <c r="I9" s="178">
        <f t="shared" si="0"/>
        <v>410315</v>
      </c>
      <c r="J9" s="178">
        <f t="shared" si="0"/>
        <v>396196</v>
      </c>
    </row>
    <row r="10" spans="3:10" ht="23.25" customHeight="1" thickTop="1">
      <c r="C10" s="174" t="s">
        <v>251</v>
      </c>
      <c r="D10" s="175">
        <f>E10+H10</f>
        <v>920631</v>
      </c>
      <c r="E10" s="175">
        <v>524617</v>
      </c>
      <c r="F10" s="176">
        <v>258734</v>
      </c>
      <c r="G10" s="176">
        <v>265883</v>
      </c>
      <c r="H10" s="176">
        <v>396014</v>
      </c>
      <c r="I10" s="176">
        <v>199761</v>
      </c>
      <c r="J10" s="176">
        <v>196253</v>
      </c>
    </row>
    <row r="11" spans="3:10" ht="23.25" customHeight="1">
      <c r="C11" s="170" t="s">
        <v>252</v>
      </c>
      <c r="D11" s="173">
        <f>E11+H11</f>
        <v>947137</v>
      </c>
      <c r="E11" s="173">
        <v>536640</v>
      </c>
      <c r="F11" s="172">
        <v>269346</v>
      </c>
      <c r="G11" s="172">
        <v>267294</v>
      </c>
      <c r="H11" s="172">
        <v>410497</v>
      </c>
      <c r="I11" s="172">
        <v>210554</v>
      </c>
      <c r="J11" s="172">
        <v>199943</v>
      </c>
    </row>
    <row r="12" spans="3:10" ht="23.25" customHeight="1">
      <c r="C12" s="170" t="s">
        <v>253</v>
      </c>
      <c r="D12" s="173">
        <f>E12+H12</f>
        <v>956201</v>
      </c>
      <c r="E12" s="173">
        <v>543518</v>
      </c>
      <c r="F12" s="172">
        <v>273620</v>
      </c>
      <c r="G12" s="172">
        <v>269898</v>
      </c>
      <c r="H12" s="172">
        <v>412683</v>
      </c>
      <c r="I12" s="172">
        <v>213881</v>
      </c>
      <c r="J12" s="172">
        <v>198802</v>
      </c>
    </row>
    <row r="14" spans="3:10">
      <c r="C14" s="183" t="s">
        <v>247</v>
      </c>
      <c r="D14" s="183"/>
      <c r="E14" s="183"/>
      <c r="F14" s="183"/>
      <c r="G14" s="183"/>
      <c r="H14" s="183"/>
      <c r="I14" s="183"/>
      <c r="J14" s="183"/>
    </row>
    <row r="15" spans="3:10">
      <c r="C15" s="183" t="s">
        <v>248</v>
      </c>
      <c r="D15" s="184"/>
      <c r="E15" s="184"/>
      <c r="F15" s="184"/>
      <c r="G15" s="184"/>
      <c r="H15" s="184"/>
      <c r="I15" s="184"/>
      <c r="J15" s="184"/>
    </row>
  </sheetData>
  <mergeCells count="8">
    <mergeCell ref="C15:J15"/>
    <mergeCell ref="C2:J2"/>
    <mergeCell ref="C5:J5"/>
    <mergeCell ref="C7:C8"/>
    <mergeCell ref="D7:D8"/>
    <mergeCell ref="E7:G7"/>
    <mergeCell ref="H7:J7"/>
    <mergeCell ref="C14:J14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AJ99"/>
  <sheetViews>
    <sheetView zoomScale="90" zoomScaleNormal="90" workbookViewId="0">
      <selection activeCell="H106" sqref="H106"/>
    </sheetView>
  </sheetViews>
  <sheetFormatPr defaultRowHeight="12"/>
  <cols>
    <col min="1" max="1" width="1" style="1" customWidth="1"/>
    <col min="2" max="2" width="11.5" style="1" customWidth="1"/>
    <col min="3" max="4" width="9" style="1"/>
    <col min="5" max="5" width="12.875" style="2" bestFit="1" customWidth="1"/>
    <col min="6" max="6" width="12" style="2" bestFit="1" customWidth="1"/>
    <col min="7" max="8" width="11.5" style="2" bestFit="1" customWidth="1"/>
    <col min="9" max="9" width="10.625" style="1" bestFit="1" customWidth="1"/>
    <col min="10" max="12" width="9.625" style="1" bestFit="1" customWidth="1"/>
    <col min="13" max="13" width="10.625" style="1" bestFit="1" customWidth="1"/>
    <col min="14" max="16" width="9.625" style="1" bestFit="1" customWidth="1"/>
    <col min="17" max="17" width="10.625" style="1" bestFit="1" customWidth="1"/>
    <col min="18" max="20" width="9.625" style="1" bestFit="1" customWidth="1"/>
    <col min="21" max="21" width="10.625" style="1" bestFit="1" customWidth="1"/>
    <col min="22" max="24" width="9.625" style="1" bestFit="1" customWidth="1"/>
    <col min="25" max="25" width="10.625" style="1" bestFit="1" customWidth="1"/>
    <col min="26" max="26" width="10.5" style="1" bestFit="1" customWidth="1"/>
    <col min="27" max="28" width="9.625" style="1" bestFit="1" customWidth="1"/>
    <col min="29" max="29" width="10.625" style="1" bestFit="1" customWidth="1"/>
    <col min="30" max="30" width="9.625" style="1" bestFit="1" customWidth="1"/>
    <col min="31" max="31" width="10.5" style="1" bestFit="1" customWidth="1"/>
    <col min="32" max="32" width="9.625" style="1" bestFit="1" customWidth="1"/>
    <col min="33" max="33" width="10.625" style="1" bestFit="1" customWidth="1"/>
    <col min="34" max="36" width="9.625" style="1" bestFit="1" customWidth="1"/>
    <col min="37" max="16384" width="9" style="1"/>
  </cols>
  <sheetData>
    <row r="1" spans="2:28" ht="7.5" customHeight="1" thickBot="1"/>
    <row r="2" spans="2:28" ht="27" thickTop="1" thickBot="1">
      <c r="B2" s="209" t="s">
        <v>146</v>
      </c>
      <c r="C2" s="210"/>
      <c r="D2" s="210"/>
      <c r="E2" s="210"/>
      <c r="F2" s="210"/>
      <c r="G2" s="210"/>
      <c r="H2" s="211"/>
    </row>
    <row r="3" spans="2:28" ht="15" customHeight="1" thickTop="1" thickBot="1"/>
    <row r="4" spans="2:28" ht="15" customHeight="1">
      <c r="B4" s="218" t="s">
        <v>181</v>
      </c>
      <c r="C4" s="219"/>
      <c r="D4" s="219"/>
      <c r="E4" s="219" t="s">
        <v>182</v>
      </c>
      <c r="F4" s="219"/>
      <c r="G4" s="219"/>
      <c r="H4" s="220"/>
      <c r="I4" s="214" t="s">
        <v>148</v>
      </c>
      <c r="J4" s="215"/>
      <c r="K4" s="215"/>
      <c r="L4" s="216"/>
      <c r="M4" s="214" t="s">
        <v>183</v>
      </c>
      <c r="N4" s="215"/>
      <c r="O4" s="215"/>
      <c r="P4" s="216"/>
      <c r="Q4" s="214" t="s">
        <v>158</v>
      </c>
      <c r="R4" s="215"/>
      <c r="S4" s="215"/>
      <c r="T4" s="216"/>
      <c r="U4" s="214" t="s">
        <v>184</v>
      </c>
      <c r="V4" s="215"/>
      <c r="W4" s="215"/>
      <c r="X4" s="216"/>
      <c r="Y4" s="214" t="s">
        <v>185</v>
      </c>
      <c r="Z4" s="215"/>
      <c r="AA4" s="215"/>
      <c r="AB4" s="216"/>
    </row>
    <row r="5" spans="2:28" ht="15" customHeight="1">
      <c r="B5" s="217" t="s">
        <v>186</v>
      </c>
      <c r="C5" s="201"/>
      <c r="D5" s="201"/>
      <c r="E5" s="6" t="s">
        <v>187</v>
      </c>
      <c r="F5" s="7" t="s">
        <v>188</v>
      </c>
      <c r="G5" s="147" t="s">
        <v>189</v>
      </c>
      <c r="H5" s="16" t="s">
        <v>59</v>
      </c>
      <c r="I5" s="17" t="s">
        <v>14</v>
      </c>
      <c r="J5" s="11" t="s">
        <v>16</v>
      </c>
      <c r="K5" s="12" t="s">
        <v>18</v>
      </c>
      <c r="L5" s="18" t="s">
        <v>20</v>
      </c>
      <c r="M5" s="17" t="s">
        <v>14</v>
      </c>
      <c r="N5" s="11" t="s">
        <v>16</v>
      </c>
      <c r="O5" s="12" t="s">
        <v>18</v>
      </c>
      <c r="P5" s="18" t="s">
        <v>20</v>
      </c>
      <c r="Q5" s="17" t="s">
        <v>14</v>
      </c>
      <c r="R5" s="11" t="s">
        <v>16</v>
      </c>
      <c r="S5" s="12" t="s">
        <v>18</v>
      </c>
      <c r="T5" s="18" t="s">
        <v>20</v>
      </c>
      <c r="U5" s="17" t="s">
        <v>14</v>
      </c>
      <c r="V5" s="11" t="s">
        <v>16</v>
      </c>
      <c r="W5" s="12" t="s">
        <v>18</v>
      </c>
      <c r="X5" s="18" t="s">
        <v>20</v>
      </c>
      <c r="Y5" s="17" t="s">
        <v>14</v>
      </c>
      <c r="Z5" s="11" t="s">
        <v>16</v>
      </c>
      <c r="AA5" s="12" t="s">
        <v>18</v>
      </c>
      <c r="AB5" s="18" t="s">
        <v>20</v>
      </c>
    </row>
    <row r="6" spans="2:28" ht="15" customHeight="1">
      <c r="B6" s="206" t="s">
        <v>190</v>
      </c>
      <c r="C6" s="195" t="s">
        <v>191</v>
      </c>
      <c r="D6" s="195"/>
      <c r="E6" s="19">
        <f>I6+M6+Q6+U6+Y6</f>
        <v>936727</v>
      </c>
      <c r="F6" s="20">
        <f t="shared" ref="F6:H12" si="0">J6+N6+R6+V6+Z6</f>
        <v>291621</v>
      </c>
      <c r="G6" s="21">
        <f t="shared" si="0"/>
        <v>289795</v>
      </c>
      <c r="H6" s="31">
        <f t="shared" si="0"/>
        <v>355311</v>
      </c>
      <c r="I6" s="32">
        <f>E37</f>
        <v>134302</v>
      </c>
      <c r="J6" s="20">
        <f>F37</f>
        <v>41815</v>
      </c>
      <c r="K6" s="21">
        <f t="shared" ref="J6:L16" si="1">G37</f>
        <v>41988</v>
      </c>
      <c r="L6" s="33">
        <f t="shared" si="1"/>
        <v>50499</v>
      </c>
      <c r="M6" s="32">
        <f>E50</f>
        <v>212403</v>
      </c>
      <c r="N6" s="20">
        <f t="shared" ref="N6:P16" si="2">F50</f>
        <v>66530</v>
      </c>
      <c r="O6" s="21">
        <f t="shared" si="2"/>
        <v>65791</v>
      </c>
      <c r="P6" s="33">
        <f t="shared" si="2"/>
        <v>80082</v>
      </c>
      <c r="Q6" s="32">
        <f>E63</f>
        <v>217423</v>
      </c>
      <c r="R6" s="20">
        <f t="shared" ref="R6:T16" si="3">F63</f>
        <v>67522</v>
      </c>
      <c r="S6" s="21">
        <f t="shared" si="3"/>
        <v>67412</v>
      </c>
      <c r="T6" s="33">
        <f t="shared" si="3"/>
        <v>82489</v>
      </c>
      <c r="U6" s="32">
        <f>E76</f>
        <v>218280</v>
      </c>
      <c r="V6" s="20">
        <f t="shared" ref="V6:X16" si="4">F76</f>
        <v>67223</v>
      </c>
      <c r="W6" s="21">
        <f t="shared" si="4"/>
        <v>67736</v>
      </c>
      <c r="X6" s="33">
        <f t="shared" si="4"/>
        <v>83321</v>
      </c>
      <c r="Y6" s="32">
        <f>E89</f>
        <v>154319</v>
      </c>
      <c r="Z6" s="20">
        <f t="shared" ref="Z6:AB16" si="5">F89</f>
        <v>48531</v>
      </c>
      <c r="AA6" s="21">
        <f t="shared" si="5"/>
        <v>46868</v>
      </c>
      <c r="AB6" s="33">
        <f t="shared" si="5"/>
        <v>58920</v>
      </c>
    </row>
    <row r="7" spans="2:28" ht="15" customHeight="1">
      <c r="B7" s="206"/>
      <c r="C7" s="194" t="s">
        <v>192</v>
      </c>
      <c r="D7" s="4" t="s">
        <v>193</v>
      </c>
      <c r="E7" s="22">
        <f t="shared" ref="E7:F12" si="6">I7+M7+Q7+U7+Y7</f>
        <v>483448</v>
      </c>
      <c r="F7" s="23">
        <f>J7+N7+R7+V7+Z7</f>
        <v>153537</v>
      </c>
      <c r="G7" s="24">
        <f t="shared" si="0"/>
        <v>147938</v>
      </c>
      <c r="H7" s="34">
        <f t="shared" si="0"/>
        <v>181973</v>
      </c>
      <c r="I7" s="35">
        <f t="shared" ref="I7:I16" si="7">E38</f>
        <v>69074</v>
      </c>
      <c r="J7" s="23">
        <f>F38</f>
        <v>22057</v>
      </c>
      <c r="K7" s="24">
        <f t="shared" si="1"/>
        <v>21314</v>
      </c>
      <c r="L7" s="36">
        <f t="shared" si="1"/>
        <v>25703</v>
      </c>
      <c r="M7" s="35">
        <f t="shared" ref="M7:M16" si="8">E51</f>
        <v>110407</v>
      </c>
      <c r="N7" s="23">
        <f t="shared" si="2"/>
        <v>35170</v>
      </c>
      <c r="O7" s="24">
        <f t="shared" si="2"/>
        <v>33859</v>
      </c>
      <c r="P7" s="36">
        <f t="shared" si="2"/>
        <v>41378</v>
      </c>
      <c r="Q7" s="35">
        <f t="shared" ref="Q7:Q16" si="9">E64</f>
        <v>112051</v>
      </c>
      <c r="R7" s="23">
        <f t="shared" si="3"/>
        <v>35401</v>
      </c>
      <c r="S7" s="24">
        <f t="shared" si="3"/>
        <v>34437</v>
      </c>
      <c r="T7" s="36">
        <f t="shared" si="3"/>
        <v>42213</v>
      </c>
      <c r="U7" s="35">
        <f t="shared" ref="U7:U16" si="10">E77</f>
        <v>112536</v>
      </c>
      <c r="V7" s="23">
        <f t="shared" si="4"/>
        <v>35402</v>
      </c>
      <c r="W7" s="24">
        <f t="shared" si="4"/>
        <v>34532</v>
      </c>
      <c r="X7" s="36">
        <f t="shared" si="4"/>
        <v>42602</v>
      </c>
      <c r="Y7" s="35">
        <f t="shared" ref="Y7:Y16" si="11">E90</f>
        <v>79380</v>
      </c>
      <c r="Z7" s="23">
        <f t="shared" si="5"/>
        <v>25507</v>
      </c>
      <c r="AA7" s="24">
        <f t="shared" si="5"/>
        <v>23796</v>
      </c>
      <c r="AB7" s="36">
        <f t="shared" si="5"/>
        <v>30077</v>
      </c>
    </row>
    <row r="8" spans="2:28" ht="15" customHeight="1">
      <c r="B8" s="206"/>
      <c r="C8" s="194"/>
      <c r="D8" s="148" t="s">
        <v>149</v>
      </c>
      <c r="E8" s="25">
        <f t="shared" si="6"/>
        <v>453279</v>
      </c>
      <c r="F8" s="26">
        <f t="shared" si="6"/>
        <v>138084</v>
      </c>
      <c r="G8" s="27">
        <f t="shared" si="0"/>
        <v>141857</v>
      </c>
      <c r="H8" s="37">
        <f t="shared" si="0"/>
        <v>173338</v>
      </c>
      <c r="I8" s="38">
        <f t="shared" si="7"/>
        <v>65228</v>
      </c>
      <c r="J8" s="26">
        <f t="shared" si="1"/>
        <v>19758</v>
      </c>
      <c r="K8" s="27">
        <f t="shared" si="1"/>
        <v>20674</v>
      </c>
      <c r="L8" s="39">
        <f t="shared" si="1"/>
        <v>24796</v>
      </c>
      <c r="M8" s="38">
        <f t="shared" si="8"/>
        <v>101996</v>
      </c>
      <c r="N8" s="26">
        <f>F52</f>
        <v>31360</v>
      </c>
      <c r="O8" s="27">
        <f t="shared" si="2"/>
        <v>31932</v>
      </c>
      <c r="P8" s="39">
        <f t="shared" si="2"/>
        <v>38704</v>
      </c>
      <c r="Q8" s="38">
        <f t="shared" si="9"/>
        <v>105372</v>
      </c>
      <c r="R8" s="26">
        <f t="shared" si="3"/>
        <v>32121</v>
      </c>
      <c r="S8" s="27">
        <f t="shared" si="3"/>
        <v>32975</v>
      </c>
      <c r="T8" s="39">
        <f t="shared" si="3"/>
        <v>40276</v>
      </c>
      <c r="U8" s="38">
        <f t="shared" si="10"/>
        <v>105744</v>
      </c>
      <c r="V8" s="26">
        <f t="shared" si="4"/>
        <v>31821</v>
      </c>
      <c r="W8" s="27">
        <f t="shared" si="4"/>
        <v>33204</v>
      </c>
      <c r="X8" s="39">
        <f t="shared" si="4"/>
        <v>40719</v>
      </c>
      <c r="Y8" s="38">
        <f t="shared" si="11"/>
        <v>74939</v>
      </c>
      <c r="Z8" s="26">
        <f t="shared" si="5"/>
        <v>23024</v>
      </c>
      <c r="AA8" s="27">
        <f t="shared" si="5"/>
        <v>23072</v>
      </c>
      <c r="AB8" s="39">
        <f t="shared" si="5"/>
        <v>28843</v>
      </c>
    </row>
    <row r="9" spans="2:28" ht="15" customHeight="1">
      <c r="B9" s="206"/>
      <c r="C9" s="202" t="s">
        <v>150</v>
      </c>
      <c r="D9" s="58" t="s">
        <v>44</v>
      </c>
      <c r="E9" s="59">
        <f>I9+M9+Q9+U9+Y9</f>
        <v>757081</v>
      </c>
      <c r="F9" s="60">
        <f>J9+N9+R9+V9+Z9</f>
        <v>239045</v>
      </c>
      <c r="G9" s="61">
        <f t="shared" si="0"/>
        <v>228115</v>
      </c>
      <c r="H9" s="66">
        <f t="shared" si="0"/>
        <v>289921</v>
      </c>
      <c r="I9" s="68">
        <f t="shared" si="7"/>
        <v>106556</v>
      </c>
      <c r="J9" s="60">
        <f t="shared" si="1"/>
        <v>33889</v>
      </c>
      <c r="K9" s="61">
        <f t="shared" si="1"/>
        <v>32360</v>
      </c>
      <c r="L9" s="69">
        <f t="shared" si="1"/>
        <v>40307</v>
      </c>
      <c r="M9" s="68">
        <f t="shared" si="8"/>
        <v>168445</v>
      </c>
      <c r="N9" s="60">
        <f>F53</f>
        <v>53601</v>
      </c>
      <c r="O9" s="61">
        <f t="shared" si="2"/>
        <v>50661</v>
      </c>
      <c r="P9" s="69">
        <f t="shared" si="2"/>
        <v>64183</v>
      </c>
      <c r="Q9" s="68">
        <f t="shared" si="9"/>
        <v>173030</v>
      </c>
      <c r="R9" s="60">
        <f t="shared" si="3"/>
        <v>54374</v>
      </c>
      <c r="S9" s="61">
        <f t="shared" si="3"/>
        <v>52329</v>
      </c>
      <c r="T9" s="69">
        <f t="shared" si="3"/>
        <v>66327</v>
      </c>
      <c r="U9" s="68">
        <f t="shared" si="10"/>
        <v>173840</v>
      </c>
      <c r="V9" s="60">
        <f t="shared" si="4"/>
        <v>54247</v>
      </c>
      <c r="W9" s="61">
        <f t="shared" si="4"/>
        <v>52478</v>
      </c>
      <c r="X9" s="69">
        <f t="shared" si="4"/>
        <v>67115</v>
      </c>
      <c r="Y9" s="68">
        <f t="shared" si="11"/>
        <v>135210</v>
      </c>
      <c r="Z9" s="60">
        <f t="shared" si="5"/>
        <v>42934</v>
      </c>
      <c r="AA9" s="61">
        <f t="shared" si="5"/>
        <v>40287</v>
      </c>
      <c r="AB9" s="69">
        <f t="shared" si="5"/>
        <v>51989</v>
      </c>
    </row>
    <row r="10" spans="2:28" ht="15" customHeight="1">
      <c r="B10" s="206"/>
      <c r="C10" s="202"/>
      <c r="D10" s="62" t="s">
        <v>151</v>
      </c>
      <c r="E10" s="63">
        <f>I10+M10+Q10+U10+Y10</f>
        <v>179646</v>
      </c>
      <c r="F10" s="64">
        <f>J10+N10+R10+V10+Z10</f>
        <v>52576</v>
      </c>
      <c r="G10" s="65">
        <f t="shared" si="0"/>
        <v>61680</v>
      </c>
      <c r="H10" s="67">
        <f t="shared" si="0"/>
        <v>65390</v>
      </c>
      <c r="I10" s="70">
        <f t="shared" si="7"/>
        <v>27746</v>
      </c>
      <c r="J10" s="64">
        <f t="shared" si="1"/>
        <v>7926</v>
      </c>
      <c r="K10" s="65">
        <f t="shared" si="1"/>
        <v>9628</v>
      </c>
      <c r="L10" s="71">
        <f t="shared" si="1"/>
        <v>10192</v>
      </c>
      <c r="M10" s="70">
        <f t="shared" si="8"/>
        <v>43958</v>
      </c>
      <c r="N10" s="64">
        <f t="shared" si="2"/>
        <v>12929</v>
      </c>
      <c r="O10" s="65">
        <f t="shared" si="2"/>
        <v>15130</v>
      </c>
      <c r="P10" s="71">
        <f t="shared" si="2"/>
        <v>15899</v>
      </c>
      <c r="Q10" s="70">
        <f t="shared" si="9"/>
        <v>44393</v>
      </c>
      <c r="R10" s="64">
        <f t="shared" si="3"/>
        <v>13148</v>
      </c>
      <c r="S10" s="65">
        <f t="shared" si="3"/>
        <v>15083</v>
      </c>
      <c r="T10" s="71">
        <f t="shared" si="3"/>
        <v>16162</v>
      </c>
      <c r="U10" s="70">
        <f t="shared" si="10"/>
        <v>44440</v>
      </c>
      <c r="V10" s="64">
        <f t="shared" si="4"/>
        <v>12976</v>
      </c>
      <c r="W10" s="65">
        <f t="shared" si="4"/>
        <v>15258</v>
      </c>
      <c r="X10" s="71">
        <f t="shared" si="4"/>
        <v>16206</v>
      </c>
      <c r="Y10" s="70">
        <f t="shared" si="11"/>
        <v>19109</v>
      </c>
      <c r="Z10" s="64">
        <f t="shared" si="5"/>
        <v>5597</v>
      </c>
      <c r="AA10" s="65">
        <f>G93</f>
        <v>6581</v>
      </c>
      <c r="AB10" s="71">
        <f>H93</f>
        <v>6931</v>
      </c>
    </row>
    <row r="11" spans="2:28" ht="15" customHeight="1">
      <c r="B11" s="206"/>
      <c r="C11" s="194" t="s">
        <v>194</v>
      </c>
      <c r="D11" s="4" t="s">
        <v>195</v>
      </c>
      <c r="E11" s="22">
        <f t="shared" si="6"/>
        <v>786961</v>
      </c>
      <c r="F11" s="23">
        <f t="shared" si="6"/>
        <v>250091</v>
      </c>
      <c r="G11" s="24">
        <f t="shared" si="0"/>
        <v>239476</v>
      </c>
      <c r="H11" s="34">
        <f t="shared" si="0"/>
        <v>297394</v>
      </c>
      <c r="I11" s="35">
        <f t="shared" si="7"/>
        <v>112330</v>
      </c>
      <c r="J11" s="23">
        <f t="shared" si="1"/>
        <v>35527</v>
      </c>
      <c r="K11" s="24">
        <f t="shared" si="1"/>
        <v>34557</v>
      </c>
      <c r="L11" s="36">
        <f t="shared" si="1"/>
        <v>42246</v>
      </c>
      <c r="M11" s="35">
        <f t="shared" si="8"/>
        <v>178555</v>
      </c>
      <c r="N11" s="23">
        <f t="shared" si="2"/>
        <v>57108</v>
      </c>
      <c r="O11" s="24">
        <f t="shared" si="2"/>
        <v>54361</v>
      </c>
      <c r="P11" s="36">
        <f t="shared" si="2"/>
        <v>67086</v>
      </c>
      <c r="Q11" s="35">
        <f t="shared" si="9"/>
        <v>182729</v>
      </c>
      <c r="R11" s="23">
        <f t="shared" si="3"/>
        <v>57928</v>
      </c>
      <c r="S11" s="24">
        <f t="shared" si="3"/>
        <v>55733</v>
      </c>
      <c r="T11" s="36">
        <f t="shared" si="3"/>
        <v>69068</v>
      </c>
      <c r="U11" s="35">
        <f t="shared" si="10"/>
        <v>182835</v>
      </c>
      <c r="V11" s="23">
        <f t="shared" si="4"/>
        <v>57573</v>
      </c>
      <c r="W11" s="24">
        <f t="shared" si="4"/>
        <v>55808</v>
      </c>
      <c r="X11" s="36">
        <f t="shared" si="4"/>
        <v>69454</v>
      </c>
      <c r="Y11" s="35">
        <f t="shared" si="11"/>
        <v>130512</v>
      </c>
      <c r="Z11" s="23">
        <f t="shared" si="5"/>
        <v>41955</v>
      </c>
      <c r="AA11" s="24">
        <f t="shared" si="5"/>
        <v>39017</v>
      </c>
      <c r="AB11" s="36">
        <f t="shared" si="5"/>
        <v>49540</v>
      </c>
    </row>
    <row r="12" spans="2:28" ht="15" customHeight="1">
      <c r="B12" s="206"/>
      <c r="C12" s="194"/>
      <c r="D12" s="5" t="s">
        <v>196</v>
      </c>
      <c r="E12" s="28">
        <f t="shared" si="6"/>
        <v>149766</v>
      </c>
      <c r="F12" s="29">
        <f t="shared" si="6"/>
        <v>41530</v>
      </c>
      <c r="G12" s="30">
        <f t="shared" si="0"/>
        <v>50319</v>
      </c>
      <c r="H12" s="40">
        <f t="shared" si="0"/>
        <v>57917</v>
      </c>
      <c r="I12" s="41">
        <f t="shared" si="7"/>
        <v>21972</v>
      </c>
      <c r="J12" s="29">
        <f t="shared" si="1"/>
        <v>6288</v>
      </c>
      <c r="K12" s="30">
        <f t="shared" si="1"/>
        <v>7431</v>
      </c>
      <c r="L12" s="42">
        <f t="shared" si="1"/>
        <v>8253</v>
      </c>
      <c r="M12" s="41">
        <f t="shared" si="8"/>
        <v>33848</v>
      </c>
      <c r="N12" s="29">
        <f t="shared" si="2"/>
        <v>9422</v>
      </c>
      <c r="O12" s="30">
        <f t="shared" si="2"/>
        <v>11430</v>
      </c>
      <c r="P12" s="42">
        <f t="shared" si="2"/>
        <v>12996</v>
      </c>
      <c r="Q12" s="41">
        <f t="shared" si="9"/>
        <v>34694</v>
      </c>
      <c r="R12" s="29">
        <f t="shared" si="3"/>
        <v>9594</v>
      </c>
      <c r="S12" s="30">
        <f t="shared" si="3"/>
        <v>11679</v>
      </c>
      <c r="T12" s="42">
        <f t="shared" si="3"/>
        <v>13421</v>
      </c>
      <c r="U12" s="41">
        <f t="shared" si="10"/>
        <v>35445</v>
      </c>
      <c r="V12" s="29">
        <f t="shared" si="4"/>
        <v>9650</v>
      </c>
      <c r="W12" s="30">
        <f t="shared" si="4"/>
        <v>11928</v>
      </c>
      <c r="X12" s="42">
        <f t="shared" si="4"/>
        <v>13867</v>
      </c>
      <c r="Y12" s="41">
        <f t="shared" si="11"/>
        <v>23807</v>
      </c>
      <c r="Z12" s="29">
        <f t="shared" si="5"/>
        <v>6576</v>
      </c>
      <c r="AA12" s="30">
        <f t="shared" si="5"/>
        <v>7851</v>
      </c>
      <c r="AB12" s="42">
        <f t="shared" si="5"/>
        <v>9380</v>
      </c>
    </row>
    <row r="13" spans="2:28" ht="15" customHeight="1">
      <c r="B13" s="206"/>
      <c r="C13" s="194"/>
      <c r="D13" s="148" t="s">
        <v>197</v>
      </c>
      <c r="E13" s="49">
        <f>E12/E6</f>
        <v>0.15988222822658044</v>
      </c>
      <c r="F13" s="50">
        <f t="shared" ref="F13:H13" si="12">F12/F6</f>
        <v>0.14241086890175947</v>
      </c>
      <c r="G13" s="51">
        <f t="shared" si="12"/>
        <v>0.17363653617212169</v>
      </c>
      <c r="H13" s="72">
        <f t="shared" si="12"/>
        <v>0.163003678467596</v>
      </c>
      <c r="I13" s="73">
        <f t="shared" si="7"/>
        <v>0.16360143557057974</v>
      </c>
      <c r="J13" s="50">
        <f t="shared" si="1"/>
        <v>0.15037665909362669</v>
      </c>
      <c r="K13" s="51">
        <f t="shared" si="1"/>
        <v>0.17697913689625608</v>
      </c>
      <c r="L13" s="74">
        <f t="shared" si="1"/>
        <v>0.16342897879165924</v>
      </c>
      <c r="M13" s="73">
        <f t="shared" si="8"/>
        <v>0.15935744787032199</v>
      </c>
      <c r="N13" s="50">
        <f t="shared" si="2"/>
        <v>0.14162032165940178</v>
      </c>
      <c r="O13" s="51">
        <f t="shared" si="2"/>
        <v>0.17373196941830948</v>
      </c>
      <c r="P13" s="74">
        <f t="shared" si="2"/>
        <v>0.16228365924926949</v>
      </c>
      <c r="Q13" s="73">
        <f t="shared" si="9"/>
        <v>0.15956913482014323</v>
      </c>
      <c r="R13" s="50">
        <f t="shared" si="3"/>
        <v>0.14208702348864075</v>
      </c>
      <c r="S13" s="51">
        <f t="shared" si="3"/>
        <v>0.17324808639411382</v>
      </c>
      <c r="T13" s="74">
        <f t="shared" si="3"/>
        <v>0.16270048127629139</v>
      </c>
      <c r="U13" s="73">
        <f t="shared" si="10"/>
        <v>0.16238317757009346</v>
      </c>
      <c r="V13" s="50">
        <f t="shared" si="4"/>
        <v>0.14355205807536112</v>
      </c>
      <c r="W13" s="51">
        <f t="shared" si="4"/>
        <v>0.17609542931380653</v>
      </c>
      <c r="X13" s="74">
        <f t="shared" si="4"/>
        <v>0.16642863143745273</v>
      </c>
      <c r="Y13" s="73">
        <f t="shared" si="11"/>
        <v>0.15427134701494954</v>
      </c>
      <c r="Z13" s="50">
        <f t="shared" si="5"/>
        <v>0.13550101996661928</v>
      </c>
      <c r="AA13" s="51">
        <f t="shared" si="5"/>
        <v>0.16751301527694804</v>
      </c>
      <c r="AB13" s="74">
        <f t="shared" si="5"/>
        <v>0.81921393854123592</v>
      </c>
    </row>
    <row r="14" spans="2:28" ht="15" customHeight="1">
      <c r="B14" s="206" t="s">
        <v>198</v>
      </c>
      <c r="C14" s="195" t="s">
        <v>199</v>
      </c>
      <c r="D14" s="195"/>
      <c r="E14" s="19">
        <f>E15+E16</f>
        <v>558796423</v>
      </c>
      <c r="F14" s="154">
        <f>F15+F16</f>
        <v>192266399</v>
      </c>
      <c r="G14" s="154">
        <f t="shared" ref="G14:H14" si="13">G15+G16</f>
        <v>169377739</v>
      </c>
      <c r="H14" s="154">
        <f t="shared" si="13"/>
        <v>197152285</v>
      </c>
      <c r="I14" s="32">
        <f t="shared" si="7"/>
        <v>0</v>
      </c>
      <c r="J14" s="20">
        <f t="shared" si="1"/>
        <v>0</v>
      </c>
      <c r="K14" s="21">
        <f t="shared" si="1"/>
        <v>0</v>
      </c>
      <c r="L14" s="33">
        <f t="shared" si="1"/>
        <v>0</v>
      </c>
      <c r="M14" s="32">
        <f t="shared" si="8"/>
        <v>0</v>
      </c>
      <c r="N14" s="20">
        <f t="shared" si="2"/>
        <v>0</v>
      </c>
      <c r="O14" s="21">
        <f t="shared" si="2"/>
        <v>0</v>
      </c>
      <c r="P14" s="33">
        <f t="shared" si="2"/>
        <v>0</v>
      </c>
      <c r="Q14" s="32">
        <f t="shared" si="9"/>
        <v>0</v>
      </c>
      <c r="R14" s="20">
        <f t="shared" si="3"/>
        <v>0</v>
      </c>
      <c r="S14" s="21">
        <f t="shared" si="3"/>
        <v>0</v>
      </c>
      <c r="T14" s="33">
        <f t="shared" si="3"/>
        <v>0</v>
      </c>
      <c r="U14" s="32">
        <f t="shared" si="10"/>
        <v>0</v>
      </c>
      <c r="V14" s="20">
        <f t="shared" si="4"/>
        <v>0</v>
      </c>
      <c r="W14" s="21">
        <f t="shared" si="4"/>
        <v>0</v>
      </c>
      <c r="X14" s="33">
        <f t="shared" si="4"/>
        <v>0</v>
      </c>
      <c r="Y14" s="32">
        <f t="shared" si="11"/>
        <v>0</v>
      </c>
      <c r="Z14" s="20">
        <f t="shared" si="5"/>
        <v>0</v>
      </c>
      <c r="AA14" s="21">
        <f t="shared" si="5"/>
        <v>0</v>
      </c>
      <c r="AB14" s="33">
        <f t="shared" si="5"/>
        <v>0</v>
      </c>
    </row>
    <row r="15" spans="2:28" ht="15" customHeight="1">
      <c r="B15" s="206"/>
      <c r="C15" s="196" t="s">
        <v>152</v>
      </c>
      <c r="D15" s="196"/>
      <c r="E15" s="52">
        <f>F15+G15+H15</f>
        <v>550004073</v>
      </c>
      <c r="F15" s="53">
        <v>189413199</v>
      </c>
      <c r="G15" s="54">
        <v>167305289</v>
      </c>
      <c r="H15" s="55">
        <v>193285585</v>
      </c>
      <c r="I15" s="56">
        <f t="shared" si="7"/>
        <v>0</v>
      </c>
      <c r="J15" s="53">
        <f t="shared" si="1"/>
        <v>0</v>
      </c>
      <c r="K15" s="54">
        <f t="shared" si="1"/>
        <v>0</v>
      </c>
      <c r="L15" s="57">
        <f t="shared" si="1"/>
        <v>0</v>
      </c>
      <c r="M15" s="56">
        <f t="shared" si="8"/>
        <v>0</v>
      </c>
      <c r="N15" s="53">
        <f t="shared" si="2"/>
        <v>0</v>
      </c>
      <c r="O15" s="54">
        <f t="shared" si="2"/>
        <v>0</v>
      </c>
      <c r="P15" s="57">
        <f t="shared" si="2"/>
        <v>0</v>
      </c>
      <c r="Q15" s="56">
        <f t="shared" si="9"/>
        <v>0</v>
      </c>
      <c r="R15" s="53">
        <f t="shared" si="3"/>
        <v>0</v>
      </c>
      <c r="S15" s="54">
        <f t="shared" si="3"/>
        <v>0</v>
      </c>
      <c r="T15" s="57">
        <f t="shared" si="3"/>
        <v>0</v>
      </c>
      <c r="U15" s="56">
        <f t="shared" si="10"/>
        <v>0</v>
      </c>
      <c r="V15" s="53">
        <f t="shared" si="4"/>
        <v>0</v>
      </c>
      <c r="W15" s="54">
        <f t="shared" si="4"/>
        <v>0</v>
      </c>
      <c r="X15" s="57">
        <f t="shared" si="4"/>
        <v>0</v>
      </c>
      <c r="Y15" s="56">
        <f t="shared" si="11"/>
        <v>0</v>
      </c>
      <c r="Z15" s="53">
        <f t="shared" si="5"/>
        <v>0</v>
      </c>
      <c r="AA15" s="54">
        <f t="shared" si="5"/>
        <v>0</v>
      </c>
      <c r="AB15" s="57">
        <f t="shared" si="5"/>
        <v>0</v>
      </c>
    </row>
    <row r="16" spans="2:28" ht="15" customHeight="1" thickBot="1">
      <c r="B16" s="207"/>
      <c r="C16" s="208" t="s">
        <v>153</v>
      </c>
      <c r="D16" s="208"/>
      <c r="E16" s="43">
        <f>F16+G16+H16</f>
        <v>8792350</v>
      </c>
      <c r="F16" s="44">
        <v>2853200</v>
      </c>
      <c r="G16" s="45">
        <v>2072450</v>
      </c>
      <c r="H16" s="46">
        <v>3866700</v>
      </c>
      <c r="I16" s="47">
        <f t="shared" si="7"/>
        <v>0</v>
      </c>
      <c r="J16" s="44">
        <f t="shared" si="1"/>
        <v>0</v>
      </c>
      <c r="K16" s="45">
        <f t="shared" si="1"/>
        <v>0</v>
      </c>
      <c r="L16" s="48">
        <f t="shared" si="1"/>
        <v>0</v>
      </c>
      <c r="M16" s="47">
        <f t="shared" si="8"/>
        <v>0</v>
      </c>
      <c r="N16" s="44">
        <f t="shared" si="2"/>
        <v>0</v>
      </c>
      <c r="O16" s="45">
        <f t="shared" si="2"/>
        <v>0</v>
      </c>
      <c r="P16" s="48">
        <f t="shared" si="2"/>
        <v>0</v>
      </c>
      <c r="Q16" s="47">
        <f t="shared" si="9"/>
        <v>0</v>
      </c>
      <c r="R16" s="44">
        <f t="shared" si="3"/>
        <v>0</v>
      </c>
      <c r="S16" s="45">
        <f t="shared" si="3"/>
        <v>0</v>
      </c>
      <c r="T16" s="48">
        <f t="shared" si="3"/>
        <v>0</v>
      </c>
      <c r="U16" s="47">
        <f t="shared" si="10"/>
        <v>0</v>
      </c>
      <c r="V16" s="44">
        <f t="shared" si="4"/>
        <v>0</v>
      </c>
      <c r="W16" s="45">
        <f t="shared" si="4"/>
        <v>0</v>
      </c>
      <c r="X16" s="48">
        <f t="shared" si="4"/>
        <v>0</v>
      </c>
      <c r="Y16" s="47">
        <f t="shared" si="11"/>
        <v>0</v>
      </c>
      <c r="Z16" s="44">
        <f t="shared" si="5"/>
        <v>0</v>
      </c>
      <c r="AA16" s="45">
        <f t="shared" si="5"/>
        <v>0</v>
      </c>
      <c r="AB16" s="48">
        <f t="shared" si="5"/>
        <v>0</v>
      </c>
    </row>
    <row r="18" spans="2:9" ht="15" customHeight="1" thickBot="1">
      <c r="B18" s="1" t="s">
        <v>200</v>
      </c>
    </row>
    <row r="19" spans="2:9" ht="15" customHeight="1">
      <c r="B19" s="212" t="s">
        <v>201</v>
      </c>
      <c r="C19" s="213"/>
      <c r="D19" s="213"/>
      <c r="E19" s="13" t="s">
        <v>187</v>
      </c>
      <c r="F19" s="14" t="s">
        <v>202</v>
      </c>
      <c r="G19" s="149" t="s">
        <v>155</v>
      </c>
      <c r="H19" s="15" t="s">
        <v>157</v>
      </c>
    </row>
    <row r="20" spans="2:9" ht="15" customHeight="1">
      <c r="B20" s="206" t="s">
        <v>203</v>
      </c>
      <c r="C20" s="195" t="s">
        <v>204</v>
      </c>
      <c r="D20" s="195"/>
      <c r="E20" s="19">
        <f>E6/30</f>
        <v>31224.233333333334</v>
      </c>
      <c r="F20" s="159">
        <f t="shared" ref="F20:H20" si="14">F6/30</f>
        <v>9720.7000000000007</v>
      </c>
      <c r="G20" s="159">
        <f t="shared" si="14"/>
        <v>9659.8333333333339</v>
      </c>
      <c r="H20" s="159">
        <f t="shared" si="14"/>
        <v>11843.7</v>
      </c>
      <c r="I20" s="153"/>
    </row>
    <row r="21" spans="2:9" ht="15" customHeight="1">
      <c r="B21" s="206"/>
      <c r="C21" s="194" t="s">
        <v>205</v>
      </c>
      <c r="D21" s="4" t="s">
        <v>206</v>
      </c>
      <c r="E21" s="158">
        <f t="shared" ref="E21:H26" si="15">E7/30</f>
        <v>16114.933333333332</v>
      </c>
      <c r="F21" s="23">
        <f t="shared" si="15"/>
        <v>5117.8999999999996</v>
      </c>
      <c r="G21" s="24">
        <f t="shared" si="15"/>
        <v>4931.2666666666664</v>
      </c>
      <c r="H21" s="36">
        <f t="shared" si="15"/>
        <v>6065.7666666666664</v>
      </c>
      <c r="I21" s="8"/>
    </row>
    <row r="22" spans="2:9" ht="15" customHeight="1">
      <c r="B22" s="206"/>
      <c r="C22" s="194"/>
      <c r="D22" s="148" t="s">
        <v>149</v>
      </c>
      <c r="E22" s="25">
        <f t="shared" si="15"/>
        <v>15109.3</v>
      </c>
      <c r="F22" s="26">
        <f t="shared" si="15"/>
        <v>4602.8</v>
      </c>
      <c r="G22" s="27">
        <f t="shared" si="15"/>
        <v>4728.5666666666666</v>
      </c>
      <c r="H22" s="39">
        <f t="shared" si="15"/>
        <v>5777.9333333333334</v>
      </c>
      <c r="I22" s="8"/>
    </row>
    <row r="23" spans="2:9" ht="15" customHeight="1">
      <c r="B23" s="206"/>
      <c r="C23" s="202" t="s">
        <v>207</v>
      </c>
      <c r="D23" s="58" t="s">
        <v>208</v>
      </c>
      <c r="E23" s="59">
        <f>E9/$I$23</f>
        <v>34412.772727272728</v>
      </c>
      <c r="F23" s="60">
        <f>F9/$I$23</f>
        <v>10865.681818181818</v>
      </c>
      <c r="G23" s="60">
        <f>G9/$I$23</f>
        <v>10368.863636363636</v>
      </c>
      <c r="H23" s="60">
        <f>H9/$I$23</f>
        <v>13178.227272727272</v>
      </c>
      <c r="I23" s="8">
        <v>22</v>
      </c>
    </row>
    <row r="24" spans="2:9" ht="15" customHeight="1">
      <c r="B24" s="206"/>
      <c r="C24" s="202"/>
      <c r="D24" s="62" t="s">
        <v>209</v>
      </c>
      <c r="E24" s="63">
        <f>E10/$I$24</f>
        <v>22455.75</v>
      </c>
      <c r="F24" s="64">
        <f>F10/$I$24</f>
        <v>6572</v>
      </c>
      <c r="G24" s="64">
        <f>G10/$I$24</f>
        <v>7710</v>
      </c>
      <c r="H24" s="64">
        <f>H10/$I$24</f>
        <v>8173.75</v>
      </c>
      <c r="I24" s="8">
        <v>8</v>
      </c>
    </row>
    <row r="25" spans="2:9" ht="15" customHeight="1">
      <c r="B25" s="206"/>
      <c r="C25" s="194" t="s">
        <v>156</v>
      </c>
      <c r="D25" s="4" t="s">
        <v>195</v>
      </c>
      <c r="E25" s="22">
        <f t="shared" si="15"/>
        <v>26232.033333333333</v>
      </c>
      <c r="F25" s="23">
        <f t="shared" si="15"/>
        <v>8336.3666666666668</v>
      </c>
      <c r="G25" s="23">
        <f t="shared" si="15"/>
        <v>7982.5333333333338</v>
      </c>
      <c r="H25" s="36">
        <f t="shared" si="15"/>
        <v>9913.1333333333332</v>
      </c>
      <c r="I25" s="8"/>
    </row>
    <row r="26" spans="2:9" ht="15" customHeight="1">
      <c r="B26" s="206"/>
      <c r="C26" s="194"/>
      <c r="D26" s="5" t="s">
        <v>210</v>
      </c>
      <c r="E26" s="52">
        <f t="shared" si="15"/>
        <v>4992.2</v>
      </c>
      <c r="F26" s="29">
        <f t="shared" si="15"/>
        <v>1384.3333333333333</v>
      </c>
      <c r="G26" s="29">
        <f t="shared" si="15"/>
        <v>1677.3</v>
      </c>
      <c r="H26" s="152">
        <f t="shared" si="15"/>
        <v>1930.5666666666666</v>
      </c>
      <c r="I26" s="153"/>
    </row>
    <row r="27" spans="2:9" ht="15" customHeight="1">
      <c r="B27" s="206"/>
      <c r="C27" s="194"/>
      <c r="D27" s="148" t="s">
        <v>211</v>
      </c>
      <c r="E27" s="49">
        <f>E26/E20</f>
        <v>0.15988222822658041</v>
      </c>
      <c r="F27" s="50">
        <f t="shared" ref="F27:G27" si="16">F26/F20</f>
        <v>0.14241086890175947</v>
      </c>
      <c r="G27" s="51">
        <f t="shared" si="16"/>
        <v>0.17363653617212166</v>
      </c>
      <c r="H27" s="74">
        <f>H26/H20</f>
        <v>0.16300367846759597</v>
      </c>
      <c r="I27" s="8"/>
    </row>
    <row r="28" spans="2:9" ht="15" customHeight="1">
      <c r="B28" s="206" t="s">
        <v>198</v>
      </c>
      <c r="C28" s="195" t="s">
        <v>199</v>
      </c>
      <c r="D28" s="195"/>
      <c r="E28" s="19">
        <f>E14/30</f>
        <v>18626547.433333334</v>
      </c>
      <c r="F28" s="154">
        <f t="shared" ref="F28:H30" si="17">F14/30</f>
        <v>6408879.9666666668</v>
      </c>
      <c r="G28" s="154">
        <f t="shared" si="17"/>
        <v>5645924.6333333338</v>
      </c>
      <c r="H28" s="155">
        <f t="shared" si="17"/>
        <v>6571742.833333333</v>
      </c>
      <c r="I28" s="153"/>
    </row>
    <row r="29" spans="2:9" ht="15" customHeight="1">
      <c r="B29" s="206"/>
      <c r="C29" s="196" t="s">
        <v>212</v>
      </c>
      <c r="D29" s="196"/>
      <c r="E29" s="52">
        <f t="shared" ref="E29:E30" si="18">E15/30</f>
        <v>18333469.100000001</v>
      </c>
      <c r="F29" s="53">
        <f t="shared" si="17"/>
        <v>6313773.2999999998</v>
      </c>
      <c r="G29" s="54">
        <f t="shared" si="17"/>
        <v>5576842.9666666668</v>
      </c>
      <c r="H29" s="57">
        <f t="shared" si="17"/>
        <v>6442852.833333333</v>
      </c>
      <c r="I29" s="8"/>
    </row>
    <row r="30" spans="2:9" ht="15" customHeight="1" thickBot="1">
      <c r="B30" s="207"/>
      <c r="C30" s="208" t="s">
        <v>213</v>
      </c>
      <c r="D30" s="208"/>
      <c r="E30" s="43">
        <f t="shared" si="18"/>
        <v>293078.33333333331</v>
      </c>
      <c r="F30" s="44">
        <f t="shared" si="17"/>
        <v>95106.666666666672</v>
      </c>
      <c r="G30" s="45">
        <f t="shared" si="17"/>
        <v>69081.666666666672</v>
      </c>
      <c r="H30" s="48">
        <f t="shared" si="17"/>
        <v>128890</v>
      </c>
      <c r="I30" s="8"/>
    </row>
    <row r="32" spans="2:9" ht="15" customHeight="1" thickBot="1">
      <c r="B32" s="3"/>
    </row>
    <row r="33" spans="2:36" ht="27.75" customHeight="1" thickTop="1" thickBot="1">
      <c r="B33" s="209" t="s">
        <v>214</v>
      </c>
      <c r="C33" s="210"/>
      <c r="D33" s="210"/>
      <c r="E33" s="210"/>
      <c r="F33" s="210"/>
      <c r="G33" s="210"/>
      <c r="H33" s="211"/>
    </row>
    <row r="34" spans="2:36" ht="15" customHeight="1" thickTop="1">
      <c r="B34" s="9"/>
    </row>
    <row r="35" spans="2:36" ht="15" customHeight="1">
      <c r="B35" s="203" t="s">
        <v>147</v>
      </c>
      <c r="C35" s="203"/>
      <c r="D35" s="203"/>
      <c r="E35" s="203" t="s">
        <v>215</v>
      </c>
      <c r="F35" s="203"/>
      <c r="G35" s="203"/>
      <c r="H35" s="203"/>
      <c r="I35" s="200"/>
      <c r="J35" s="200"/>
      <c r="K35" s="200"/>
      <c r="L35" s="200"/>
      <c r="M35" s="223"/>
      <c r="N35" s="224"/>
      <c r="O35" s="224"/>
      <c r="P35" s="225"/>
      <c r="Q35" s="223"/>
      <c r="R35" s="224"/>
      <c r="S35" s="224"/>
      <c r="T35" s="225"/>
      <c r="U35" s="223">
        <v>45231</v>
      </c>
      <c r="V35" s="224"/>
      <c r="W35" s="224"/>
      <c r="X35" s="225"/>
      <c r="Y35" s="223">
        <v>45232</v>
      </c>
      <c r="Z35" s="224"/>
      <c r="AA35" s="224"/>
      <c r="AB35" s="225"/>
      <c r="AC35" s="223">
        <v>45233</v>
      </c>
      <c r="AD35" s="224"/>
      <c r="AE35" s="224"/>
      <c r="AF35" s="225"/>
      <c r="AG35" s="239">
        <v>45234</v>
      </c>
      <c r="AH35" s="240"/>
      <c r="AI35" s="240"/>
      <c r="AJ35" s="241"/>
    </row>
    <row r="36" spans="2:36" ht="15" customHeight="1">
      <c r="B36" s="201" t="s">
        <v>186</v>
      </c>
      <c r="C36" s="201"/>
      <c r="D36" s="201"/>
      <c r="E36" s="6" t="s">
        <v>187</v>
      </c>
      <c r="F36" s="7" t="s">
        <v>154</v>
      </c>
      <c r="G36" s="147" t="s">
        <v>58</v>
      </c>
      <c r="H36" s="16" t="s">
        <v>216</v>
      </c>
      <c r="I36" s="10" t="s">
        <v>14</v>
      </c>
      <c r="J36" s="11" t="s">
        <v>16</v>
      </c>
      <c r="K36" s="12" t="s">
        <v>18</v>
      </c>
      <c r="L36" s="12" t="s">
        <v>20</v>
      </c>
      <c r="M36" s="10" t="s">
        <v>14</v>
      </c>
      <c r="N36" s="11" t="s">
        <v>16</v>
      </c>
      <c r="O36" s="12" t="s">
        <v>18</v>
      </c>
      <c r="P36" s="12" t="s">
        <v>20</v>
      </c>
      <c r="Q36" s="10" t="s">
        <v>14</v>
      </c>
      <c r="R36" s="11" t="s">
        <v>16</v>
      </c>
      <c r="S36" s="12" t="s">
        <v>18</v>
      </c>
      <c r="T36" s="12" t="s">
        <v>20</v>
      </c>
      <c r="U36" s="10" t="s">
        <v>14</v>
      </c>
      <c r="V36" s="11" t="s">
        <v>16</v>
      </c>
      <c r="W36" s="12" t="s">
        <v>18</v>
      </c>
      <c r="X36" s="12" t="s">
        <v>20</v>
      </c>
      <c r="Y36" s="10" t="s">
        <v>14</v>
      </c>
      <c r="Z36" s="11" t="s">
        <v>16</v>
      </c>
      <c r="AA36" s="12" t="s">
        <v>18</v>
      </c>
      <c r="AB36" s="12" t="s">
        <v>20</v>
      </c>
      <c r="AC36" s="10" t="s">
        <v>14</v>
      </c>
      <c r="AD36" s="11" t="s">
        <v>16</v>
      </c>
      <c r="AE36" s="12" t="s">
        <v>18</v>
      </c>
      <c r="AF36" s="12" t="s">
        <v>20</v>
      </c>
      <c r="AG36" s="10" t="s">
        <v>14</v>
      </c>
      <c r="AH36" s="11" t="s">
        <v>16</v>
      </c>
      <c r="AI36" s="12" t="s">
        <v>18</v>
      </c>
      <c r="AJ36" s="12" t="s">
        <v>20</v>
      </c>
    </row>
    <row r="37" spans="2:36" ht="15" customHeight="1">
      <c r="B37" s="194" t="s">
        <v>190</v>
      </c>
      <c r="C37" s="195" t="s">
        <v>217</v>
      </c>
      <c r="D37" s="195"/>
      <c r="E37" s="19">
        <f>I37+M37+Q37+U37+Y37+AC37+AG37</f>
        <v>134302</v>
      </c>
      <c r="F37" s="20">
        <f>J37+N37+R37+V37+Z37+AD37+AH37</f>
        <v>41815</v>
      </c>
      <c r="G37" s="21">
        <f t="shared" ref="G37:H39" si="19">K37+O37+S37+W37+AA37+AE37+AI37</f>
        <v>41988</v>
      </c>
      <c r="H37" s="21">
        <f t="shared" si="19"/>
        <v>50499</v>
      </c>
      <c r="I37" s="19">
        <f>SUM(J37:L37)</f>
        <v>0</v>
      </c>
      <c r="J37" s="20">
        <f>J38+J39</f>
        <v>0</v>
      </c>
      <c r="K37" s="21">
        <f t="shared" ref="K37:L37" si="20">K38+K39</f>
        <v>0</v>
      </c>
      <c r="L37" s="21">
        <f t="shared" si="20"/>
        <v>0</v>
      </c>
      <c r="M37" s="19">
        <f>SUM(N37:P37)</f>
        <v>0</v>
      </c>
      <c r="N37" s="20">
        <f>N38+N39</f>
        <v>0</v>
      </c>
      <c r="O37" s="21">
        <f t="shared" ref="O37:P37" si="21">O38+O39</f>
        <v>0</v>
      </c>
      <c r="P37" s="21">
        <f t="shared" si="21"/>
        <v>0</v>
      </c>
      <c r="Q37" s="19">
        <f>SUM(R37:T37)</f>
        <v>0</v>
      </c>
      <c r="R37" s="20">
        <f>R38+R39</f>
        <v>0</v>
      </c>
      <c r="S37" s="21">
        <f t="shared" ref="S37:T37" si="22">S38+S39</f>
        <v>0</v>
      </c>
      <c r="T37" s="21">
        <f t="shared" si="22"/>
        <v>0</v>
      </c>
      <c r="U37" s="19">
        <f>SUM(V37:X37)</f>
        <v>35409</v>
      </c>
      <c r="V37" s="20">
        <f>V38+V39</f>
        <v>11718</v>
      </c>
      <c r="W37" s="21">
        <f t="shared" ref="W37:X37" si="23">W38+W39</f>
        <v>10463</v>
      </c>
      <c r="X37" s="21">
        <f t="shared" si="23"/>
        <v>13228</v>
      </c>
      <c r="Y37" s="19">
        <f>SUM(Z37:AB37)</f>
        <v>36329</v>
      </c>
      <c r="Z37" s="20">
        <f>Z38+Z39</f>
        <v>11733</v>
      </c>
      <c r="AA37" s="21">
        <f t="shared" ref="AA37:AB37" si="24">AA38+AA39</f>
        <v>10961</v>
      </c>
      <c r="AB37" s="21">
        <f t="shared" si="24"/>
        <v>13635</v>
      </c>
      <c r="AC37" s="19">
        <f>SUM(AD37:AF37)</f>
        <v>34818</v>
      </c>
      <c r="AD37" s="20">
        <f>AD38+AD39</f>
        <v>10438</v>
      </c>
      <c r="AE37" s="21">
        <f t="shared" ref="AE37:AF37" si="25">AE38+AE39</f>
        <v>10936</v>
      </c>
      <c r="AF37" s="21">
        <f t="shared" si="25"/>
        <v>13444</v>
      </c>
      <c r="AG37" s="19">
        <f>SUM(AH37:AJ37)</f>
        <v>27746</v>
      </c>
      <c r="AH37" s="20">
        <f>AH38+AH39</f>
        <v>7926</v>
      </c>
      <c r="AI37" s="21">
        <f t="shared" ref="AI37:AJ37" si="26">AI38+AI39</f>
        <v>9628</v>
      </c>
      <c r="AJ37" s="21">
        <f t="shared" si="26"/>
        <v>10192</v>
      </c>
    </row>
    <row r="38" spans="2:36" ht="15" customHeight="1">
      <c r="B38" s="194"/>
      <c r="C38" s="194" t="s">
        <v>179</v>
      </c>
      <c r="D38" s="4" t="s">
        <v>180</v>
      </c>
      <c r="E38" s="22">
        <f>I38+M38+Q38+U38+Y38+AC38+AG38</f>
        <v>69074</v>
      </c>
      <c r="F38" s="23">
        <f>J38+N38+R38+V38+Z38+AD38+AH38</f>
        <v>22057</v>
      </c>
      <c r="G38" s="24">
        <f t="shared" si="19"/>
        <v>21314</v>
      </c>
      <c r="H38" s="24">
        <f t="shared" si="19"/>
        <v>25703</v>
      </c>
      <c r="I38" s="22">
        <f t="shared" ref="I38:I43" si="27">SUM(J38:L38)</f>
        <v>0</v>
      </c>
      <c r="J38" s="23"/>
      <c r="K38" s="24"/>
      <c r="L38" s="24"/>
      <c r="M38" s="22">
        <f t="shared" ref="M38:M43" si="28">SUM(N38:P38)</f>
        <v>0</v>
      </c>
      <c r="N38" s="23"/>
      <c r="O38" s="24"/>
      <c r="P38" s="24"/>
      <c r="Q38" s="22">
        <f t="shared" ref="Q38:Q43" si="29">SUM(R38:T38)</f>
        <v>0</v>
      </c>
      <c r="R38" s="23"/>
      <c r="S38" s="24"/>
      <c r="T38" s="24"/>
      <c r="U38" s="22">
        <f t="shared" ref="U38:U43" si="30">SUM(V38:X38)</f>
        <v>18312</v>
      </c>
      <c r="V38" s="23">
        <v>6268</v>
      </c>
      <c r="W38" s="24">
        <v>5304</v>
      </c>
      <c r="X38" s="24">
        <v>6740</v>
      </c>
      <c r="Y38" s="22">
        <f t="shared" ref="Y38:Y43" si="31">SUM(Z38:AB38)</f>
        <v>18659</v>
      </c>
      <c r="Z38" s="23">
        <v>6194</v>
      </c>
      <c r="AA38" s="24">
        <v>5575</v>
      </c>
      <c r="AB38" s="24">
        <v>6890</v>
      </c>
      <c r="AC38" s="22">
        <f t="shared" ref="AC38:AC43" si="32">SUM(AD38:AF38)</f>
        <v>17865</v>
      </c>
      <c r="AD38" s="23">
        <v>5458</v>
      </c>
      <c r="AE38" s="24">
        <v>5555</v>
      </c>
      <c r="AF38" s="24">
        <v>6852</v>
      </c>
      <c r="AG38" s="22">
        <f t="shared" ref="AG38:AG43" si="33">SUM(AH38:AJ38)</f>
        <v>14238</v>
      </c>
      <c r="AH38" s="23">
        <v>4137</v>
      </c>
      <c r="AI38" s="24">
        <v>4880</v>
      </c>
      <c r="AJ38" s="24">
        <v>5221</v>
      </c>
    </row>
    <row r="39" spans="2:36" ht="15" customHeight="1">
      <c r="B39" s="194"/>
      <c r="C39" s="194"/>
      <c r="D39" s="148" t="s">
        <v>162</v>
      </c>
      <c r="E39" s="25">
        <f t="shared" ref="E39:F39" si="34">I39+M39+Q39+U39+Y39+AC39+AG39</f>
        <v>65228</v>
      </c>
      <c r="F39" s="26">
        <f t="shared" si="34"/>
        <v>19758</v>
      </c>
      <c r="G39" s="27">
        <f t="shared" si="19"/>
        <v>20674</v>
      </c>
      <c r="H39" s="27">
        <f t="shared" si="19"/>
        <v>24796</v>
      </c>
      <c r="I39" s="25">
        <f t="shared" si="27"/>
        <v>0</v>
      </c>
      <c r="J39" s="26"/>
      <c r="K39" s="27"/>
      <c r="L39" s="27"/>
      <c r="M39" s="25">
        <f t="shared" si="28"/>
        <v>0</v>
      </c>
      <c r="N39" s="26"/>
      <c r="O39" s="27"/>
      <c r="P39" s="27"/>
      <c r="Q39" s="25">
        <f t="shared" si="29"/>
        <v>0</v>
      </c>
      <c r="R39" s="26"/>
      <c r="S39" s="27"/>
      <c r="T39" s="27"/>
      <c r="U39" s="25">
        <f t="shared" si="30"/>
        <v>17097</v>
      </c>
      <c r="V39" s="26">
        <v>5450</v>
      </c>
      <c r="W39" s="27">
        <v>5159</v>
      </c>
      <c r="X39" s="27">
        <v>6488</v>
      </c>
      <c r="Y39" s="25">
        <f t="shared" si="31"/>
        <v>17670</v>
      </c>
      <c r="Z39" s="26">
        <v>5539</v>
      </c>
      <c r="AA39" s="27">
        <v>5386</v>
      </c>
      <c r="AB39" s="27">
        <v>6745</v>
      </c>
      <c r="AC39" s="25">
        <f t="shared" si="32"/>
        <v>16953</v>
      </c>
      <c r="AD39" s="26">
        <v>4980</v>
      </c>
      <c r="AE39" s="30">
        <v>5381</v>
      </c>
      <c r="AF39" s="27">
        <v>6592</v>
      </c>
      <c r="AG39" s="25">
        <f t="shared" si="33"/>
        <v>13508</v>
      </c>
      <c r="AH39" s="26">
        <v>3789</v>
      </c>
      <c r="AI39" s="27">
        <v>4748</v>
      </c>
      <c r="AJ39" s="27">
        <v>4971</v>
      </c>
    </row>
    <row r="40" spans="2:36" ht="15" customHeight="1">
      <c r="B40" s="194"/>
      <c r="C40" s="202" t="s">
        <v>163</v>
      </c>
      <c r="D40" s="58" t="s">
        <v>164</v>
      </c>
      <c r="E40" s="59">
        <f>SUM(F40:H40)</f>
        <v>106556</v>
      </c>
      <c r="F40" s="60">
        <f>N37+R37+V37+Z37+AD37</f>
        <v>33889</v>
      </c>
      <c r="G40" s="61">
        <f>O37+S37+W37+AA37+AE37</f>
        <v>32360</v>
      </c>
      <c r="H40" s="61">
        <f>P37+T37+X37+AB37+AF37</f>
        <v>40307</v>
      </c>
      <c r="I40" s="59">
        <f t="shared" si="27"/>
        <v>0</v>
      </c>
      <c r="J40" s="60"/>
      <c r="K40" s="61"/>
      <c r="L40" s="61"/>
      <c r="M40" s="59">
        <f t="shared" si="28"/>
        <v>0</v>
      </c>
      <c r="N40" s="60"/>
      <c r="O40" s="61"/>
      <c r="P40" s="61"/>
      <c r="Q40" s="59">
        <f t="shared" si="29"/>
        <v>0</v>
      </c>
      <c r="R40" s="60"/>
      <c r="S40" s="61"/>
      <c r="T40" s="61"/>
      <c r="U40" s="59">
        <f t="shared" si="30"/>
        <v>0</v>
      </c>
      <c r="V40" s="60"/>
      <c r="W40" s="61"/>
      <c r="X40" s="61"/>
      <c r="Y40" s="59">
        <f t="shared" si="31"/>
        <v>0</v>
      </c>
      <c r="Z40" s="60"/>
      <c r="AA40" s="61"/>
      <c r="AB40" s="61"/>
      <c r="AC40" s="59">
        <f t="shared" si="32"/>
        <v>0</v>
      </c>
      <c r="AD40" s="60"/>
      <c r="AE40" s="61"/>
      <c r="AF40" s="61"/>
      <c r="AG40" s="59">
        <f t="shared" si="33"/>
        <v>0</v>
      </c>
      <c r="AH40" s="60"/>
      <c r="AI40" s="61"/>
      <c r="AJ40" s="61"/>
    </row>
    <row r="41" spans="2:36" ht="15" customHeight="1">
      <c r="B41" s="194"/>
      <c r="C41" s="202"/>
      <c r="D41" s="62" t="s">
        <v>165</v>
      </c>
      <c r="E41" s="63">
        <f>SUM(F41:H41)</f>
        <v>27746</v>
      </c>
      <c r="F41" s="64">
        <f>J37+AH37</f>
        <v>7926</v>
      </c>
      <c r="G41" s="65">
        <f>K37+AI37</f>
        <v>9628</v>
      </c>
      <c r="H41" s="65">
        <f>L37+AJ37</f>
        <v>10192</v>
      </c>
      <c r="I41" s="63">
        <f t="shared" si="27"/>
        <v>0</v>
      </c>
      <c r="J41" s="64"/>
      <c r="K41" s="65"/>
      <c r="L41" s="65"/>
      <c r="M41" s="63">
        <f t="shared" si="28"/>
        <v>0</v>
      </c>
      <c r="N41" s="64"/>
      <c r="O41" s="65"/>
      <c r="P41" s="65"/>
      <c r="Q41" s="63">
        <f t="shared" si="29"/>
        <v>0</v>
      </c>
      <c r="R41" s="64"/>
      <c r="S41" s="65"/>
      <c r="T41" s="65"/>
      <c r="U41" s="63">
        <f t="shared" si="30"/>
        <v>0</v>
      </c>
      <c r="V41" s="64"/>
      <c r="W41" s="65"/>
      <c r="X41" s="65"/>
      <c r="Y41" s="63">
        <f t="shared" si="31"/>
        <v>0</v>
      </c>
      <c r="Z41" s="64"/>
      <c r="AA41" s="65"/>
      <c r="AB41" s="65"/>
      <c r="AC41" s="63">
        <f t="shared" si="32"/>
        <v>0</v>
      </c>
      <c r="AD41" s="64"/>
      <c r="AE41" s="65"/>
      <c r="AF41" s="65"/>
      <c r="AG41" s="63">
        <f t="shared" si="33"/>
        <v>0</v>
      </c>
      <c r="AH41" s="64"/>
      <c r="AI41" s="65"/>
      <c r="AJ41" s="65"/>
    </row>
    <row r="42" spans="2:36" ht="15" customHeight="1">
      <c r="B42" s="194"/>
      <c r="C42" s="194" t="s">
        <v>166</v>
      </c>
      <c r="D42" s="4" t="s">
        <v>167</v>
      </c>
      <c r="E42" s="22">
        <f>I42+M42+Q42+U42+Y42+AC42+AG42</f>
        <v>112330</v>
      </c>
      <c r="F42" s="23">
        <f t="shared" ref="F42:H43" si="35">J42+N42+R42+V42+Z42+AD42+AH42</f>
        <v>35527</v>
      </c>
      <c r="G42" s="24">
        <f t="shared" si="35"/>
        <v>34557</v>
      </c>
      <c r="H42" s="24">
        <f t="shared" si="35"/>
        <v>42246</v>
      </c>
      <c r="I42" s="22">
        <f t="shared" si="27"/>
        <v>0</v>
      </c>
      <c r="J42" s="23"/>
      <c r="K42" s="24"/>
      <c r="L42" s="24"/>
      <c r="M42" s="22">
        <f t="shared" si="28"/>
        <v>0</v>
      </c>
      <c r="N42" s="23"/>
      <c r="O42" s="24"/>
      <c r="P42" s="24"/>
      <c r="Q42" s="22">
        <f t="shared" si="29"/>
        <v>0</v>
      </c>
      <c r="R42" s="23"/>
      <c r="S42" s="24"/>
      <c r="T42" s="24"/>
      <c r="U42" s="22">
        <f t="shared" si="30"/>
        <v>30217</v>
      </c>
      <c r="V42" s="23">
        <v>10216</v>
      </c>
      <c r="W42" s="24">
        <v>8771</v>
      </c>
      <c r="X42" s="24">
        <v>11230</v>
      </c>
      <c r="Y42" s="22">
        <f t="shared" si="31"/>
        <v>30582</v>
      </c>
      <c r="Z42" s="23">
        <v>10051</v>
      </c>
      <c r="AA42" s="24">
        <v>9041</v>
      </c>
      <c r="AB42" s="24">
        <v>11490</v>
      </c>
      <c r="AC42" s="22">
        <f t="shared" si="32"/>
        <v>29480</v>
      </c>
      <c r="AD42" s="23">
        <v>8955</v>
      </c>
      <c r="AE42" s="24">
        <v>9121</v>
      </c>
      <c r="AF42" s="24">
        <v>11404</v>
      </c>
      <c r="AG42" s="22">
        <f t="shared" si="33"/>
        <v>22051</v>
      </c>
      <c r="AH42" s="23">
        <v>6305</v>
      </c>
      <c r="AI42" s="24">
        <v>7624</v>
      </c>
      <c r="AJ42" s="24">
        <v>8122</v>
      </c>
    </row>
    <row r="43" spans="2:36" ht="15" customHeight="1">
      <c r="B43" s="194"/>
      <c r="C43" s="194"/>
      <c r="D43" s="5" t="s">
        <v>168</v>
      </c>
      <c r="E43" s="28">
        <f t="shared" ref="E43" si="36">I43+M43+Q43+U43+Y43+AC43+AG43</f>
        <v>21972</v>
      </c>
      <c r="F43" s="29">
        <f t="shared" si="35"/>
        <v>6288</v>
      </c>
      <c r="G43" s="30">
        <f t="shared" si="35"/>
        <v>7431</v>
      </c>
      <c r="H43" s="30">
        <f t="shared" si="35"/>
        <v>8253</v>
      </c>
      <c r="I43" s="28">
        <f t="shared" si="27"/>
        <v>0</v>
      </c>
      <c r="J43" s="29"/>
      <c r="K43" s="30"/>
      <c r="L43" s="30"/>
      <c r="M43" s="28">
        <f t="shared" si="28"/>
        <v>0</v>
      </c>
      <c r="N43" s="29"/>
      <c r="O43" s="30"/>
      <c r="P43" s="30"/>
      <c r="Q43" s="28">
        <f t="shared" si="29"/>
        <v>0</v>
      </c>
      <c r="R43" s="29"/>
      <c r="S43" s="30"/>
      <c r="T43" s="30"/>
      <c r="U43" s="28">
        <f t="shared" si="30"/>
        <v>5192</v>
      </c>
      <c r="V43" s="29">
        <v>1502</v>
      </c>
      <c r="W43" s="30">
        <v>1692</v>
      </c>
      <c r="X43" s="30">
        <v>1998</v>
      </c>
      <c r="Y43" s="28">
        <f t="shared" si="31"/>
        <v>5747</v>
      </c>
      <c r="Z43" s="29">
        <v>1682</v>
      </c>
      <c r="AA43" s="30">
        <v>1920</v>
      </c>
      <c r="AB43" s="30">
        <v>2145</v>
      </c>
      <c r="AC43" s="28">
        <f t="shared" si="32"/>
        <v>5338</v>
      </c>
      <c r="AD43" s="29">
        <v>1483</v>
      </c>
      <c r="AE43" s="30">
        <v>1815</v>
      </c>
      <c r="AF43" s="30">
        <v>2040</v>
      </c>
      <c r="AG43" s="28">
        <f t="shared" si="33"/>
        <v>5695</v>
      </c>
      <c r="AH43" s="29">
        <v>1621</v>
      </c>
      <c r="AI43" s="30">
        <v>2004</v>
      </c>
      <c r="AJ43" s="30">
        <v>2070</v>
      </c>
    </row>
    <row r="44" spans="2:36" ht="15" customHeight="1">
      <c r="B44" s="194"/>
      <c r="C44" s="194"/>
      <c r="D44" s="148" t="s">
        <v>169</v>
      </c>
      <c r="E44" s="49">
        <f>E43/E37</f>
        <v>0.16360143557057974</v>
      </c>
      <c r="F44" s="50">
        <f t="shared" ref="F44:H44" si="37">F43/F37</f>
        <v>0.15037665909362669</v>
      </c>
      <c r="G44" s="51">
        <f t="shared" si="37"/>
        <v>0.17697913689625608</v>
      </c>
      <c r="H44" s="51">
        <f t="shared" si="37"/>
        <v>0.16342897879165924</v>
      </c>
      <c r="I44" s="49" t="e">
        <f>I43/I37</f>
        <v>#DIV/0!</v>
      </c>
      <c r="J44" s="50" t="e">
        <f t="shared" ref="J44:L44" si="38">J43/J37</f>
        <v>#DIV/0!</v>
      </c>
      <c r="K44" s="51" t="e">
        <f t="shared" si="38"/>
        <v>#DIV/0!</v>
      </c>
      <c r="L44" s="51" t="e">
        <f t="shared" si="38"/>
        <v>#DIV/0!</v>
      </c>
      <c r="M44" s="49" t="e">
        <f>M43/M37</f>
        <v>#DIV/0!</v>
      </c>
      <c r="N44" s="50" t="e">
        <f t="shared" ref="N44:P44" si="39">N43/N37</f>
        <v>#DIV/0!</v>
      </c>
      <c r="O44" s="51" t="e">
        <f t="shared" si="39"/>
        <v>#DIV/0!</v>
      </c>
      <c r="P44" s="51" t="e">
        <f t="shared" si="39"/>
        <v>#DIV/0!</v>
      </c>
      <c r="Q44" s="49" t="e">
        <f>Q43/Q37</f>
        <v>#DIV/0!</v>
      </c>
      <c r="R44" s="50" t="e">
        <f t="shared" ref="R44:T44" si="40">R43/R37</f>
        <v>#DIV/0!</v>
      </c>
      <c r="S44" s="51" t="e">
        <f>S43/S37</f>
        <v>#DIV/0!</v>
      </c>
      <c r="T44" s="51" t="e">
        <f t="shared" si="40"/>
        <v>#DIV/0!</v>
      </c>
      <c r="U44" s="49">
        <f>U43/U37</f>
        <v>0.14662938800869835</v>
      </c>
      <c r="V44" s="50">
        <f t="shared" ref="V44:X44" si="41">V43/V37</f>
        <v>0.128178870114354</v>
      </c>
      <c r="W44" s="51">
        <f t="shared" si="41"/>
        <v>0.16171270190194018</v>
      </c>
      <c r="X44" s="51">
        <f t="shared" si="41"/>
        <v>0.1510432416087088</v>
      </c>
      <c r="Y44" s="49">
        <f>Y43/Y37</f>
        <v>0.15819317900300037</v>
      </c>
      <c r="Z44" s="50">
        <f t="shared" ref="Z44:AB44" si="42">Z43/Z37</f>
        <v>0.1433563453507202</v>
      </c>
      <c r="AA44" s="51">
        <f t="shared" si="42"/>
        <v>0.17516649940698842</v>
      </c>
      <c r="AB44" s="51">
        <f t="shared" si="42"/>
        <v>0.15731573157315731</v>
      </c>
      <c r="AC44" s="49">
        <f>AC43/AC37</f>
        <v>0.15331150554310988</v>
      </c>
      <c r="AD44" s="50">
        <f t="shared" ref="AD44:AF44" si="43">AD43/AD37</f>
        <v>0.14207702625023952</v>
      </c>
      <c r="AE44" s="51">
        <f t="shared" si="43"/>
        <v>0.1659656181419166</v>
      </c>
      <c r="AF44" s="51">
        <f t="shared" si="43"/>
        <v>0.15174055340672418</v>
      </c>
      <c r="AG44" s="49">
        <f>AG43/AG37</f>
        <v>0.20525481150436098</v>
      </c>
      <c r="AH44" s="50">
        <f t="shared" ref="AH44:AJ44" si="44">AH43/AH37</f>
        <v>0.20451678021700731</v>
      </c>
      <c r="AI44" s="51">
        <f t="shared" si="44"/>
        <v>0.20814291649356045</v>
      </c>
      <c r="AJ44" s="51">
        <f t="shared" si="44"/>
        <v>0.20310047095761383</v>
      </c>
    </row>
    <row r="45" spans="2:36" ht="15" customHeight="1">
      <c r="B45" s="194" t="s">
        <v>159</v>
      </c>
      <c r="C45" s="195" t="s">
        <v>170</v>
      </c>
      <c r="D45" s="195"/>
      <c r="E45" s="19">
        <f>I45+M45+Q45+U45+Y45+AC45+AG45</f>
        <v>0</v>
      </c>
      <c r="F45" s="20">
        <f>J45+N45+R45</f>
        <v>0</v>
      </c>
      <c r="G45" s="21">
        <f t="shared" ref="G45:H45" si="45">K45+O45+S45</f>
        <v>0</v>
      </c>
      <c r="H45" s="21">
        <f t="shared" si="45"/>
        <v>0</v>
      </c>
      <c r="I45" s="19">
        <f>SUM(J45:L45)</f>
        <v>0</v>
      </c>
      <c r="J45" s="20">
        <f>J46+J47</f>
        <v>0</v>
      </c>
      <c r="K45" s="21">
        <f t="shared" ref="K45:L45" si="46">K46+K47</f>
        <v>0</v>
      </c>
      <c r="L45" s="21">
        <f t="shared" si="46"/>
        <v>0</v>
      </c>
      <c r="M45" s="19">
        <f>SUM(N45:P45)</f>
        <v>0</v>
      </c>
      <c r="N45" s="20">
        <f>N46+N47</f>
        <v>0</v>
      </c>
      <c r="O45" s="21">
        <f t="shared" ref="O45:P45" si="47">O46+O47</f>
        <v>0</v>
      </c>
      <c r="P45" s="21">
        <f t="shared" si="47"/>
        <v>0</v>
      </c>
      <c r="Q45" s="19">
        <f>SUM(R45:T45)</f>
        <v>0</v>
      </c>
      <c r="R45" s="20">
        <f>R46+R47</f>
        <v>0</v>
      </c>
      <c r="S45" s="21">
        <f t="shared" ref="S45:T45" si="48">S46+S47</f>
        <v>0</v>
      </c>
      <c r="T45" s="21">
        <f t="shared" si="48"/>
        <v>0</v>
      </c>
      <c r="U45" s="19">
        <f>SUM(V45:X45)</f>
        <v>0</v>
      </c>
      <c r="V45" s="20">
        <f>V46+V47</f>
        <v>0</v>
      </c>
      <c r="W45" s="21">
        <f t="shared" ref="W45:X45" si="49">W46+W47</f>
        <v>0</v>
      </c>
      <c r="X45" s="21">
        <f t="shared" si="49"/>
        <v>0</v>
      </c>
      <c r="Y45" s="19">
        <f>SUM(Z45:AB45)</f>
        <v>0</v>
      </c>
      <c r="Z45" s="20">
        <f>Z46+Z47</f>
        <v>0</v>
      </c>
      <c r="AA45" s="21">
        <f t="shared" ref="AA45:AB45" si="50">AA46+AA47</f>
        <v>0</v>
      </c>
      <c r="AB45" s="21">
        <f t="shared" si="50"/>
        <v>0</v>
      </c>
      <c r="AC45" s="19">
        <f>SUM(AD45:AF45)</f>
        <v>0</v>
      </c>
      <c r="AD45" s="20">
        <f>AD46+AD47</f>
        <v>0</v>
      </c>
      <c r="AE45" s="21">
        <f t="shared" ref="AE45:AF45" si="51">AE46+AE47</f>
        <v>0</v>
      </c>
      <c r="AF45" s="21">
        <f t="shared" si="51"/>
        <v>0</v>
      </c>
      <c r="AG45" s="19">
        <f>SUM(AH45:AJ45)</f>
        <v>0</v>
      </c>
      <c r="AH45" s="20">
        <f>AH46+AH47</f>
        <v>0</v>
      </c>
      <c r="AI45" s="21">
        <f t="shared" ref="AI45:AJ45" si="52">AI46+AI47</f>
        <v>0</v>
      </c>
      <c r="AJ45" s="21">
        <f t="shared" si="52"/>
        <v>0</v>
      </c>
    </row>
    <row r="46" spans="2:36" ht="15" customHeight="1">
      <c r="B46" s="194"/>
      <c r="C46" s="196" t="s">
        <v>171</v>
      </c>
      <c r="D46" s="196"/>
      <c r="E46" s="52">
        <f>I46+M46+Q46+U46+Y46+AC46+AG46</f>
        <v>0</v>
      </c>
      <c r="F46" s="53">
        <f>J46+N46+R46+V46+Z46+AD46+AH46</f>
        <v>0</v>
      </c>
      <c r="G46" s="54">
        <f t="shared" ref="G46:H47" si="53">K46+O46+S46+W46+AA46+AE46+AI46</f>
        <v>0</v>
      </c>
      <c r="H46" s="54">
        <f t="shared" si="53"/>
        <v>0</v>
      </c>
      <c r="I46" s="52">
        <f t="shared" ref="I46:I47" si="54">SUM(J46:L46)</f>
        <v>0</v>
      </c>
      <c r="J46" s="53"/>
      <c r="K46" s="54"/>
      <c r="L46" s="54"/>
      <c r="M46" s="52">
        <f t="shared" ref="M46:M47" si="55">SUM(N46:P46)</f>
        <v>0</v>
      </c>
      <c r="N46" s="53"/>
      <c r="O46" s="54"/>
      <c r="P46" s="54"/>
      <c r="Q46" s="52">
        <f t="shared" ref="Q46:Q47" si="56">SUM(R46:T46)</f>
        <v>0</v>
      </c>
      <c r="R46" s="53"/>
      <c r="S46" s="54"/>
      <c r="T46" s="54"/>
      <c r="U46" s="52">
        <f t="shared" ref="U46:U47" si="57">SUM(V46:X46)</f>
        <v>0</v>
      </c>
      <c r="V46" s="53"/>
      <c r="W46" s="54"/>
      <c r="X46" s="54"/>
      <c r="Y46" s="52">
        <f t="shared" ref="Y46:Y47" si="58">SUM(Z46:AB46)</f>
        <v>0</v>
      </c>
      <c r="Z46" s="53"/>
      <c r="AA46" s="54"/>
      <c r="AB46" s="54"/>
      <c r="AC46" s="52">
        <f t="shared" ref="AC46:AC47" si="59">SUM(AD46:AF46)</f>
        <v>0</v>
      </c>
      <c r="AD46" s="53"/>
      <c r="AE46" s="54"/>
      <c r="AF46" s="54"/>
      <c r="AG46" s="52">
        <f t="shared" ref="AG46:AG47" si="60">SUM(AH46:AJ46)</f>
        <v>0</v>
      </c>
      <c r="AH46" s="53"/>
      <c r="AI46" s="54"/>
      <c r="AJ46" s="54"/>
    </row>
    <row r="47" spans="2:36" ht="15" customHeight="1">
      <c r="B47" s="194"/>
      <c r="C47" s="197" t="s">
        <v>172</v>
      </c>
      <c r="D47" s="197"/>
      <c r="E47" s="25">
        <f>I47+M47+Q47+U47+Y47+AC47+AG47</f>
        <v>0</v>
      </c>
      <c r="F47" s="26">
        <f t="shared" ref="F47" si="61">J47+N47+R47+V47+Z47+AD47+AH47</f>
        <v>0</v>
      </c>
      <c r="G47" s="27">
        <f t="shared" si="53"/>
        <v>0</v>
      </c>
      <c r="H47" s="27">
        <f t="shared" si="53"/>
        <v>0</v>
      </c>
      <c r="I47" s="25">
        <f t="shared" si="54"/>
        <v>0</v>
      </c>
      <c r="J47" s="26"/>
      <c r="K47" s="27"/>
      <c r="L47" s="27"/>
      <c r="M47" s="25">
        <f t="shared" si="55"/>
        <v>0</v>
      </c>
      <c r="N47" s="26"/>
      <c r="O47" s="27"/>
      <c r="P47" s="27"/>
      <c r="Q47" s="25">
        <f t="shared" si="56"/>
        <v>0</v>
      </c>
      <c r="R47" s="26"/>
      <c r="S47" s="27"/>
      <c r="T47" s="27"/>
      <c r="U47" s="25">
        <f t="shared" si="57"/>
        <v>0</v>
      </c>
      <c r="V47" s="26"/>
      <c r="W47" s="27"/>
      <c r="X47" s="27"/>
      <c r="Y47" s="25">
        <f t="shared" si="58"/>
        <v>0</v>
      </c>
      <c r="Z47" s="26"/>
      <c r="AA47" s="27"/>
      <c r="AB47" s="27"/>
      <c r="AC47" s="25">
        <f t="shared" si="59"/>
        <v>0</v>
      </c>
      <c r="AD47" s="26"/>
      <c r="AE47" s="27"/>
      <c r="AF47" s="27"/>
      <c r="AG47" s="25">
        <f t="shared" si="60"/>
        <v>0</v>
      </c>
      <c r="AH47" s="26"/>
      <c r="AI47" s="27"/>
      <c r="AJ47" s="27"/>
    </row>
    <row r="48" spans="2:36" ht="15" customHeight="1">
      <c r="B48" s="203" t="s">
        <v>160</v>
      </c>
      <c r="C48" s="203"/>
      <c r="D48" s="203"/>
      <c r="E48" s="203" t="s">
        <v>218</v>
      </c>
      <c r="F48" s="203"/>
      <c r="G48" s="203"/>
      <c r="H48" s="203"/>
      <c r="I48" s="242">
        <v>45235</v>
      </c>
      <c r="J48" s="242"/>
      <c r="K48" s="242"/>
      <c r="L48" s="242"/>
      <c r="M48" s="198">
        <v>45236</v>
      </c>
      <c r="N48" s="198"/>
      <c r="O48" s="198"/>
      <c r="P48" s="198"/>
      <c r="Q48" s="198">
        <v>45237</v>
      </c>
      <c r="R48" s="198"/>
      <c r="S48" s="198"/>
      <c r="T48" s="198"/>
      <c r="U48" s="198">
        <v>45238</v>
      </c>
      <c r="V48" s="198"/>
      <c r="W48" s="198"/>
      <c r="X48" s="198"/>
      <c r="Y48" s="198">
        <v>45239</v>
      </c>
      <c r="Z48" s="198"/>
      <c r="AA48" s="198"/>
      <c r="AB48" s="198"/>
      <c r="AC48" s="198">
        <v>45240</v>
      </c>
      <c r="AD48" s="198"/>
      <c r="AE48" s="198"/>
      <c r="AF48" s="198"/>
      <c r="AG48" s="238">
        <v>45241</v>
      </c>
      <c r="AH48" s="238"/>
      <c r="AI48" s="238"/>
      <c r="AJ48" s="238"/>
    </row>
    <row r="49" spans="2:36" ht="15" customHeight="1">
      <c r="B49" s="201" t="s">
        <v>174</v>
      </c>
      <c r="C49" s="201"/>
      <c r="D49" s="201"/>
      <c r="E49" s="6" t="s">
        <v>175</v>
      </c>
      <c r="F49" s="7" t="s">
        <v>188</v>
      </c>
      <c r="G49" s="147" t="s">
        <v>219</v>
      </c>
      <c r="H49" s="16" t="s">
        <v>178</v>
      </c>
      <c r="I49" s="10" t="s">
        <v>14</v>
      </c>
      <c r="J49" s="11" t="s">
        <v>16</v>
      </c>
      <c r="K49" s="12" t="s">
        <v>18</v>
      </c>
      <c r="L49" s="12" t="s">
        <v>20</v>
      </c>
      <c r="M49" s="10" t="s">
        <v>14</v>
      </c>
      <c r="N49" s="11" t="s">
        <v>16</v>
      </c>
      <c r="O49" s="12" t="s">
        <v>18</v>
      </c>
      <c r="P49" s="12" t="s">
        <v>20</v>
      </c>
      <c r="Q49" s="10" t="s">
        <v>14</v>
      </c>
      <c r="R49" s="11" t="s">
        <v>16</v>
      </c>
      <c r="S49" s="12" t="s">
        <v>18</v>
      </c>
      <c r="T49" s="12" t="s">
        <v>20</v>
      </c>
      <c r="U49" s="10" t="s">
        <v>14</v>
      </c>
      <c r="V49" s="11" t="s">
        <v>16</v>
      </c>
      <c r="W49" s="12" t="s">
        <v>18</v>
      </c>
      <c r="X49" s="12" t="s">
        <v>20</v>
      </c>
      <c r="Y49" s="10" t="s">
        <v>14</v>
      </c>
      <c r="Z49" s="11" t="s">
        <v>16</v>
      </c>
      <c r="AA49" s="12" t="s">
        <v>18</v>
      </c>
      <c r="AB49" s="12" t="s">
        <v>20</v>
      </c>
      <c r="AC49" s="10" t="s">
        <v>14</v>
      </c>
      <c r="AD49" s="11" t="s">
        <v>16</v>
      </c>
      <c r="AE49" s="12" t="s">
        <v>18</v>
      </c>
      <c r="AF49" s="12" t="s">
        <v>20</v>
      </c>
      <c r="AG49" s="10" t="s">
        <v>14</v>
      </c>
      <c r="AH49" s="11" t="s">
        <v>16</v>
      </c>
      <c r="AI49" s="12" t="s">
        <v>18</v>
      </c>
      <c r="AJ49" s="12" t="s">
        <v>20</v>
      </c>
    </row>
    <row r="50" spans="2:36" ht="15" customHeight="1">
      <c r="B50" s="194" t="s">
        <v>203</v>
      </c>
      <c r="C50" s="195" t="s">
        <v>191</v>
      </c>
      <c r="D50" s="195"/>
      <c r="E50" s="19">
        <f>I50+M50+Q50+U50+Y50+AC50+AG50</f>
        <v>212403</v>
      </c>
      <c r="F50" s="20">
        <f>J50+N50+R50+V50+Z50+AD50+AH50</f>
        <v>66530</v>
      </c>
      <c r="G50" s="21">
        <f t="shared" ref="F50:H52" si="62">K50+O50+S50+W50+AA50+AE50+AI50</f>
        <v>65791</v>
      </c>
      <c r="H50" s="21">
        <f t="shared" si="62"/>
        <v>80082</v>
      </c>
      <c r="I50" s="19">
        <f>SUM(J50:L50)</f>
        <v>18592</v>
      </c>
      <c r="J50" s="20">
        <f>J51+J52</f>
        <v>5464</v>
      </c>
      <c r="K50" s="21">
        <f t="shared" ref="K50:L50" si="63">K51+K52</f>
        <v>6553</v>
      </c>
      <c r="L50" s="21">
        <f t="shared" si="63"/>
        <v>6575</v>
      </c>
      <c r="M50" s="19">
        <f>SUM(N50:P50)</f>
        <v>32919</v>
      </c>
      <c r="N50" s="20">
        <f>N51+N52</f>
        <v>10369</v>
      </c>
      <c r="O50" s="21">
        <f t="shared" ref="O50:P50" si="64">O51+O52</f>
        <v>9956</v>
      </c>
      <c r="P50" s="21">
        <f t="shared" si="64"/>
        <v>12594</v>
      </c>
      <c r="Q50" s="19">
        <f>SUM(R50:T50)</f>
        <v>35380</v>
      </c>
      <c r="R50" s="20">
        <f>R51+R52</f>
        <v>11427</v>
      </c>
      <c r="S50" s="21">
        <f t="shared" ref="S50:T50" si="65">S51+S52</f>
        <v>10580</v>
      </c>
      <c r="T50" s="21">
        <f t="shared" si="65"/>
        <v>13373</v>
      </c>
      <c r="U50" s="19">
        <f>SUM(V50:X50)</f>
        <v>35562</v>
      </c>
      <c r="V50" s="20">
        <f>V51+V52</f>
        <v>11582</v>
      </c>
      <c r="W50" s="21">
        <f t="shared" ref="W50:X50" si="66">W51+W52</f>
        <v>10473</v>
      </c>
      <c r="X50" s="21">
        <f t="shared" si="66"/>
        <v>13507</v>
      </c>
      <c r="Y50" s="19">
        <f>SUM(Z50:AB50)</f>
        <v>33091</v>
      </c>
      <c r="Z50" s="20">
        <f>Z51+Z52</f>
        <v>10607</v>
      </c>
      <c r="AA50" s="21">
        <f t="shared" ref="AA50:AB50" si="67">AA51+AA52</f>
        <v>10039</v>
      </c>
      <c r="AB50" s="21">
        <f t="shared" si="67"/>
        <v>12445</v>
      </c>
      <c r="AC50" s="19">
        <f>SUM(AD50:AF50)</f>
        <v>31493</v>
      </c>
      <c r="AD50" s="20">
        <f>AD51+AD52</f>
        <v>9616</v>
      </c>
      <c r="AE50" s="21">
        <f t="shared" ref="AE50:AF50" si="68">AE51+AE52</f>
        <v>9613</v>
      </c>
      <c r="AF50" s="21">
        <f t="shared" si="68"/>
        <v>12264</v>
      </c>
      <c r="AG50" s="19">
        <f>SUM(AH50:AJ50)</f>
        <v>25366</v>
      </c>
      <c r="AH50" s="20">
        <f>AH51+AH52</f>
        <v>7465</v>
      </c>
      <c r="AI50" s="21">
        <f t="shared" ref="AI50:AJ50" si="69">AI51+AI52</f>
        <v>8577</v>
      </c>
      <c r="AJ50" s="21">
        <f t="shared" si="69"/>
        <v>9324</v>
      </c>
    </row>
    <row r="51" spans="2:36" ht="15" customHeight="1">
      <c r="B51" s="194"/>
      <c r="C51" s="194" t="s">
        <v>192</v>
      </c>
      <c r="D51" s="4" t="s">
        <v>220</v>
      </c>
      <c r="E51" s="22">
        <f t="shared" ref="E51:E52" si="70">I51+M51+Q51+U51+Y51+AC51+AG51</f>
        <v>110407</v>
      </c>
      <c r="F51" s="23">
        <f>J51+N51+R51+V51+Z51+AD51+AH51</f>
        <v>35170</v>
      </c>
      <c r="G51" s="24">
        <f t="shared" si="62"/>
        <v>33859</v>
      </c>
      <c r="H51" s="24">
        <f t="shared" si="62"/>
        <v>41378</v>
      </c>
      <c r="I51" s="22">
        <f t="shared" ref="I51:I56" si="71">SUM(J51:L51)</f>
        <v>9435</v>
      </c>
      <c r="J51" s="23">
        <v>2736</v>
      </c>
      <c r="K51" s="24">
        <v>3354</v>
      </c>
      <c r="L51" s="23">
        <v>3345</v>
      </c>
      <c r="M51" s="22">
        <f t="shared" ref="M51:M56" si="72">SUM(N51:P51)</f>
        <v>17085</v>
      </c>
      <c r="N51" s="23">
        <v>5479</v>
      </c>
      <c r="O51" s="24">
        <v>5093</v>
      </c>
      <c r="P51" s="24">
        <v>6513</v>
      </c>
      <c r="Q51" s="22">
        <f t="shared" ref="Q51:Q56" si="73">SUM(R51:T51)</f>
        <v>18267</v>
      </c>
      <c r="R51" s="23">
        <v>6079</v>
      </c>
      <c r="S51" s="24">
        <v>5347</v>
      </c>
      <c r="T51" s="24">
        <v>6841</v>
      </c>
      <c r="U51" s="22">
        <f t="shared" ref="U51:U56" si="74">SUM(V51:X51)</f>
        <v>18308</v>
      </c>
      <c r="V51" s="23">
        <v>6115</v>
      </c>
      <c r="W51" s="24">
        <v>5330</v>
      </c>
      <c r="X51" s="24">
        <v>6863</v>
      </c>
      <c r="Y51" s="22">
        <f t="shared" ref="Y51:Y56" si="75">SUM(Z51:AB51)</f>
        <v>17569</v>
      </c>
      <c r="Z51" s="23">
        <v>5687</v>
      </c>
      <c r="AA51" s="24">
        <v>5322</v>
      </c>
      <c r="AB51" s="24">
        <v>6560</v>
      </c>
      <c r="AC51" s="22">
        <f t="shared" ref="AC51:AC56" si="76">SUM(AD51:AF51)</f>
        <v>16674</v>
      </c>
      <c r="AD51" s="23">
        <v>5199</v>
      </c>
      <c r="AE51" s="24">
        <v>4987</v>
      </c>
      <c r="AF51" s="24">
        <v>6488</v>
      </c>
      <c r="AG51" s="22">
        <f t="shared" ref="AG51:AG56" si="77">SUM(AH51:AJ51)</f>
        <v>13069</v>
      </c>
      <c r="AH51" s="23">
        <v>3875</v>
      </c>
      <c r="AI51" s="24">
        <v>4426</v>
      </c>
      <c r="AJ51" s="24">
        <v>4768</v>
      </c>
    </row>
    <row r="52" spans="2:36" ht="15" customHeight="1">
      <c r="B52" s="194"/>
      <c r="C52" s="194"/>
      <c r="D52" s="148" t="s">
        <v>162</v>
      </c>
      <c r="E52" s="25">
        <f t="shared" si="70"/>
        <v>101996</v>
      </c>
      <c r="F52" s="26">
        <f t="shared" si="62"/>
        <v>31360</v>
      </c>
      <c r="G52" s="27">
        <f t="shared" si="62"/>
        <v>31932</v>
      </c>
      <c r="H52" s="27">
        <f t="shared" si="62"/>
        <v>38704</v>
      </c>
      <c r="I52" s="25">
        <f t="shared" si="71"/>
        <v>9157</v>
      </c>
      <c r="J52" s="26">
        <v>2728</v>
      </c>
      <c r="K52" s="27">
        <v>3199</v>
      </c>
      <c r="L52" s="26">
        <v>3230</v>
      </c>
      <c r="M52" s="25">
        <f t="shared" si="72"/>
        <v>15834</v>
      </c>
      <c r="N52" s="26">
        <v>4890</v>
      </c>
      <c r="O52" s="27">
        <v>4863</v>
      </c>
      <c r="P52" s="27">
        <v>6081</v>
      </c>
      <c r="Q52" s="25">
        <f t="shared" si="73"/>
        <v>17113</v>
      </c>
      <c r="R52" s="26">
        <v>5348</v>
      </c>
      <c r="S52" s="27">
        <v>5233</v>
      </c>
      <c r="T52" s="27">
        <v>6532</v>
      </c>
      <c r="U52" s="25">
        <f t="shared" si="74"/>
        <v>17254</v>
      </c>
      <c r="V52" s="26">
        <v>5467</v>
      </c>
      <c r="W52" s="27">
        <v>5143</v>
      </c>
      <c r="X52" s="27">
        <v>6644</v>
      </c>
      <c r="Y52" s="25">
        <f t="shared" si="75"/>
        <v>15522</v>
      </c>
      <c r="Z52" s="26">
        <v>4920</v>
      </c>
      <c r="AA52" s="27">
        <v>4717</v>
      </c>
      <c r="AB52" s="27">
        <v>5885</v>
      </c>
      <c r="AC52" s="25">
        <f t="shared" si="76"/>
        <v>14819</v>
      </c>
      <c r="AD52" s="26">
        <v>4417</v>
      </c>
      <c r="AE52" s="30">
        <v>4626</v>
      </c>
      <c r="AF52" s="27">
        <v>5776</v>
      </c>
      <c r="AG52" s="25">
        <f t="shared" si="77"/>
        <v>12297</v>
      </c>
      <c r="AH52" s="26">
        <v>3590</v>
      </c>
      <c r="AI52" s="27">
        <v>4151</v>
      </c>
      <c r="AJ52" s="27">
        <v>4556</v>
      </c>
    </row>
    <row r="53" spans="2:36" ht="15" customHeight="1">
      <c r="B53" s="194"/>
      <c r="C53" s="202" t="s">
        <v>163</v>
      </c>
      <c r="D53" s="58" t="s">
        <v>221</v>
      </c>
      <c r="E53" s="59">
        <f>SUM(F53:H53)</f>
        <v>168445</v>
      </c>
      <c r="F53" s="60">
        <f>N50+R50+V50+Z50+AD50</f>
        <v>53601</v>
      </c>
      <c r="G53" s="61">
        <f t="shared" ref="G53:H53" si="78">O50+S50+W50+AA50+AE50</f>
        <v>50661</v>
      </c>
      <c r="H53" s="61">
        <f t="shared" si="78"/>
        <v>64183</v>
      </c>
      <c r="I53" s="59">
        <f t="shared" si="71"/>
        <v>0</v>
      </c>
      <c r="J53" s="60"/>
      <c r="K53" s="61"/>
      <c r="L53" s="61"/>
      <c r="M53" s="59">
        <f t="shared" si="72"/>
        <v>0</v>
      </c>
      <c r="N53" s="60"/>
      <c r="O53" s="61"/>
      <c r="P53" s="61"/>
      <c r="Q53" s="59">
        <f t="shared" si="73"/>
        <v>0</v>
      </c>
      <c r="R53" s="60"/>
      <c r="S53" s="61"/>
      <c r="T53" s="61"/>
      <c r="U53" s="59">
        <f t="shared" si="74"/>
        <v>0</v>
      </c>
      <c r="V53" s="60"/>
      <c r="W53" s="61"/>
      <c r="X53" s="61"/>
      <c r="Y53" s="59">
        <f t="shared" si="75"/>
        <v>0</v>
      </c>
      <c r="Z53" s="60"/>
      <c r="AA53" s="61"/>
      <c r="AB53" s="61"/>
      <c r="AC53" s="59">
        <f t="shared" si="76"/>
        <v>0</v>
      </c>
      <c r="AD53" s="60"/>
      <c r="AE53" s="61"/>
      <c r="AF53" s="61"/>
      <c r="AG53" s="59">
        <f t="shared" si="77"/>
        <v>0</v>
      </c>
      <c r="AH53" s="60"/>
      <c r="AI53" s="61"/>
      <c r="AJ53" s="61"/>
    </row>
    <row r="54" spans="2:36" ht="15" customHeight="1">
      <c r="B54" s="194"/>
      <c r="C54" s="202"/>
      <c r="D54" s="62" t="s">
        <v>222</v>
      </c>
      <c r="E54" s="63">
        <f>SUM(F54:H54)</f>
        <v>43958</v>
      </c>
      <c r="F54" s="64">
        <f>J50+AH50</f>
        <v>12929</v>
      </c>
      <c r="G54" s="65">
        <f t="shared" ref="G54:H54" si="79">K50+AI50</f>
        <v>15130</v>
      </c>
      <c r="H54" s="65">
        <f t="shared" si="79"/>
        <v>15899</v>
      </c>
      <c r="I54" s="63">
        <f t="shared" si="71"/>
        <v>0</v>
      </c>
      <c r="J54" s="64"/>
      <c r="K54" s="65"/>
      <c r="L54" s="65"/>
      <c r="M54" s="63">
        <f t="shared" si="72"/>
        <v>0</v>
      </c>
      <c r="N54" s="64"/>
      <c r="O54" s="65"/>
      <c r="P54" s="65"/>
      <c r="Q54" s="63">
        <f t="shared" si="73"/>
        <v>0</v>
      </c>
      <c r="R54" s="64"/>
      <c r="S54" s="65"/>
      <c r="T54" s="65"/>
      <c r="U54" s="63">
        <f t="shared" si="74"/>
        <v>0</v>
      </c>
      <c r="V54" s="64"/>
      <c r="W54" s="65"/>
      <c r="X54" s="65"/>
      <c r="Y54" s="63">
        <f t="shared" si="75"/>
        <v>0</v>
      </c>
      <c r="Z54" s="64"/>
      <c r="AA54" s="65"/>
      <c r="AB54" s="65"/>
      <c r="AC54" s="63">
        <f t="shared" si="76"/>
        <v>0</v>
      </c>
      <c r="AD54" s="64"/>
      <c r="AE54" s="65"/>
      <c r="AF54" s="65"/>
      <c r="AG54" s="63">
        <f t="shared" si="77"/>
        <v>0</v>
      </c>
      <c r="AH54" s="64"/>
      <c r="AI54" s="65"/>
      <c r="AJ54" s="65"/>
    </row>
    <row r="55" spans="2:36" ht="15" customHeight="1">
      <c r="B55" s="194"/>
      <c r="C55" s="194" t="s">
        <v>166</v>
      </c>
      <c r="D55" s="4" t="s">
        <v>195</v>
      </c>
      <c r="E55" s="22">
        <f>I55+M55+Q55+U55+Y55+AC55+AG55</f>
        <v>178555</v>
      </c>
      <c r="F55" s="23">
        <f t="shared" ref="F55:H56" si="80">J55+N55+R55+V55+Z55+AD55+AH55</f>
        <v>57108</v>
      </c>
      <c r="G55" s="24">
        <f t="shared" si="80"/>
        <v>54361</v>
      </c>
      <c r="H55" s="24">
        <f t="shared" si="80"/>
        <v>67086</v>
      </c>
      <c r="I55" s="22">
        <f t="shared" si="71"/>
        <v>14913</v>
      </c>
      <c r="J55" s="23">
        <v>4486</v>
      </c>
      <c r="K55" s="24">
        <v>5193</v>
      </c>
      <c r="L55" s="24">
        <v>5234</v>
      </c>
      <c r="M55" s="22">
        <f t="shared" si="72"/>
        <v>28048</v>
      </c>
      <c r="N55" s="23">
        <v>9052</v>
      </c>
      <c r="O55" s="24">
        <v>8345</v>
      </c>
      <c r="P55" s="24">
        <v>10651</v>
      </c>
      <c r="Q55" s="22">
        <f t="shared" si="73"/>
        <v>29980</v>
      </c>
      <c r="R55" s="23">
        <v>9937</v>
      </c>
      <c r="S55" s="24">
        <v>8780</v>
      </c>
      <c r="T55" s="24">
        <v>11263</v>
      </c>
      <c r="U55" s="22">
        <f t="shared" si="74"/>
        <v>30191</v>
      </c>
      <c r="V55" s="23">
        <v>10082</v>
      </c>
      <c r="W55" s="24">
        <v>8690</v>
      </c>
      <c r="X55" s="24">
        <v>11419</v>
      </c>
      <c r="Y55" s="22">
        <f t="shared" si="75"/>
        <v>28118</v>
      </c>
      <c r="Z55" s="150">
        <v>9183</v>
      </c>
      <c r="AA55" s="139">
        <v>8362</v>
      </c>
      <c r="AB55" s="139">
        <v>10573</v>
      </c>
      <c r="AC55" s="22">
        <f t="shared" si="76"/>
        <v>26656</v>
      </c>
      <c r="AD55" s="150">
        <v>8244</v>
      </c>
      <c r="AE55" s="139">
        <v>8058</v>
      </c>
      <c r="AF55" s="139">
        <v>10354</v>
      </c>
      <c r="AG55" s="22">
        <f t="shared" si="77"/>
        <v>20649</v>
      </c>
      <c r="AH55" s="150">
        <v>6124</v>
      </c>
      <c r="AI55" s="139">
        <v>6933</v>
      </c>
      <c r="AJ55" s="139">
        <v>7592</v>
      </c>
    </row>
    <row r="56" spans="2:36" ht="15" customHeight="1">
      <c r="B56" s="194"/>
      <c r="C56" s="194"/>
      <c r="D56" s="5" t="s">
        <v>196</v>
      </c>
      <c r="E56" s="28">
        <f>I56+M56+Q56+U56+Y56+AC56+AG56</f>
        <v>33848</v>
      </c>
      <c r="F56" s="29">
        <f t="shared" si="80"/>
        <v>9422</v>
      </c>
      <c r="G56" s="30">
        <f t="shared" si="80"/>
        <v>11430</v>
      </c>
      <c r="H56" s="30">
        <f t="shared" si="80"/>
        <v>12996</v>
      </c>
      <c r="I56" s="28">
        <f t="shared" si="71"/>
        <v>3679</v>
      </c>
      <c r="J56" s="29">
        <v>978</v>
      </c>
      <c r="K56" s="30">
        <v>1360</v>
      </c>
      <c r="L56" s="30">
        <v>1341</v>
      </c>
      <c r="M56" s="28">
        <f t="shared" si="72"/>
        <v>4871</v>
      </c>
      <c r="N56" s="29">
        <v>1317</v>
      </c>
      <c r="O56" s="30">
        <v>1611</v>
      </c>
      <c r="P56" s="30">
        <v>1943</v>
      </c>
      <c r="Q56" s="28">
        <f t="shared" si="73"/>
        <v>5400</v>
      </c>
      <c r="R56" s="29">
        <v>1490</v>
      </c>
      <c r="S56" s="30">
        <v>1800</v>
      </c>
      <c r="T56" s="30">
        <v>2110</v>
      </c>
      <c r="U56" s="28">
        <f t="shared" si="74"/>
        <v>5371</v>
      </c>
      <c r="V56" s="29">
        <v>1500</v>
      </c>
      <c r="W56" s="30">
        <v>1783</v>
      </c>
      <c r="X56" s="30">
        <v>2088</v>
      </c>
      <c r="Y56" s="28">
        <f t="shared" si="75"/>
        <v>4973</v>
      </c>
      <c r="Z56" s="151">
        <v>1424</v>
      </c>
      <c r="AA56" s="140">
        <v>1677</v>
      </c>
      <c r="AB56" s="140">
        <v>1872</v>
      </c>
      <c r="AC56" s="28">
        <f t="shared" si="76"/>
        <v>4837</v>
      </c>
      <c r="AD56" s="151">
        <v>1372</v>
      </c>
      <c r="AE56" s="140">
        <v>1555</v>
      </c>
      <c r="AF56" s="140">
        <v>1910</v>
      </c>
      <c r="AG56" s="28">
        <f t="shared" si="77"/>
        <v>4717</v>
      </c>
      <c r="AH56" s="151">
        <v>1341</v>
      </c>
      <c r="AI56" s="140">
        <v>1644</v>
      </c>
      <c r="AJ56" s="140">
        <v>1732</v>
      </c>
    </row>
    <row r="57" spans="2:36" ht="15" customHeight="1">
      <c r="B57" s="194"/>
      <c r="C57" s="194"/>
      <c r="D57" s="148" t="s">
        <v>211</v>
      </c>
      <c r="E57" s="49">
        <f>E56/E50</f>
        <v>0.15935744787032199</v>
      </c>
      <c r="F57" s="50">
        <f t="shared" ref="F57:H57" si="81">F56/F50</f>
        <v>0.14162032165940178</v>
      </c>
      <c r="G57" s="51">
        <f t="shared" si="81"/>
        <v>0.17373196941830948</v>
      </c>
      <c r="H57" s="51">
        <f t="shared" si="81"/>
        <v>0.16228365924926949</v>
      </c>
      <c r="I57" s="49">
        <f>I56/I50</f>
        <v>0.19788080895008606</v>
      </c>
      <c r="J57" s="50">
        <f t="shared" ref="J57:L57" si="82">J56/J50</f>
        <v>0.17898975109809664</v>
      </c>
      <c r="K57" s="51">
        <f t="shared" si="82"/>
        <v>0.20753853197009003</v>
      </c>
      <c r="L57" s="51">
        <f t="shared" si="82"/>
        <v>0.20395437262357413</v>
      </c>
      <c r="M57" s="49">
        <f>M56/M50</f>
        <v>0.14796925787539111</v>
      </c>
      <c r="N57" s="50">
        <f t="shared" ref="N57:P57" si="83">N56/N50</f>
        <v>0.12701321246021796</v>
      </c>
      <c r="O57" s="51">
        <f t="shared" si="83"/>
        <v>0.16181197267979108</v>
      </c>
      <c r="P57" s="51">
        <f t="shared" si="83"/>
        <v>0.15427981578529459</v>
      </c>
      <c r="Q57" s="49">
        <f>Q56/Q50</f>
        <v>0.15262860373092144</v>
      </c>
      <c r="R57" s="50">
        <f t="shared" ref="R57:T57" si="84">R56/R50</f>
        <v>0.13039292902774133</v>
      </c>
      <c r="S57" s="51">
        <f t="shared" si="84"/>
        <v>0.17013232514177692</v>
      </c>
      <c r="T57" s="51">
        <f t="shared" si="84"/>
        <v>0.15778060270694683</v>
      </c>
      <c r="U57" s="49">
        <f>U56/U50</f>
        <v>0.15103200044991846</v>
      </c>
      <c r="V57" s="50">
        <f t="shared" ref="V57:X57" si="85">V56/V50</f>
        <v>0.12951131065446383</v>
      </c>
      <c r="W57" s="51">
        <f t="shared" si="85"/>
        <v>0.17024730258760623</v>
      </c>
      <c r="X57" s="51">
        <f t="shared" si="85"/>
        <v>0.15458651069815652</v>
      </c>
      <c r="Y57" s="49">
        <f>Y56/Y50</f>
        <v>0.15028255416880723</v>
      </c>
      <c r="Z57" s="50">
        <f t="shared" ref="Z57:AB57" si="86">Z56/Z50</f>
        <v>0.13425096634298106</v>
      </c>
      <c r="AA57" s="51">
        <f t="shared" si="86"/>
        <v>0.16704851080784938</v>
      </c>
      <c r="AB57" s="51">
        <f t="shared" si="86"/>
        <v>0.15042185616713541</v>
      </c>
      <c r="AC57" s="49">
        <f>AC56/AC50</f>
        <v>0.15358968659702157</v>
      </c>
      <c r="AD57" s="50">
        <f t="shared" ref="AD57:AF57" si="87">AD56/AD50</f>
        <v>0.14267886855241266</v>
      </c>
      <c r="AE57" s="51">
        <f t="shared" si="87"/>
        <v>0.16176011650889421</v>
      </c>
      <c r="AF57" s="51">
        <f t="shared" si="87"/>
        <v>0.15574037834311807</v>
      </c>
      <c r="AG57" s="49">
        <f>AG56/AG50</f>
        <v>0.18595758101395568</v>
      </c>
      <c r="AH57" s="50">
        <f t="shared" ref="AH57:AJ57" si="88">AH56/AH50</f>
        <v>0.1796383121232418</v>
      </c>
      <c r="AI57" s="51">
        <f t="shared" si="88"/>
        <v>0.19167541098286114</v>
      </c>
      <c r="AJ57" s="51">
        <f t="shared" si="88"/>
        <v>0.18575718575718575</v>
      </c>
    </row>
    <row r="58" spans="2:36" ht="15" customHeight="1">
      <c r="B58" s="194" t="s">
        <v>198</v>
      </c>
      <c r="C58" s="195" t="s">
        <v>199</v>
      </c>
      <c r="D58" s="195"/>
      <c r="E58" s="19">
        <f>I58+M58+Q58+U58+Y58+AC58+AG58</f>
        <v>0</v>
      </c>
      <c r="F58" s="20">
        <f t="shared" ref="F58:H60" si="89">J58+N58+R58+V58+Z58+AD58+AH58</f>
        <v>0</v>
      </c>
      <c r="G58" s="21">
        <f t="shared" si="89"/>
        <v>0</v>
      </c>
      <c r="H58" s="21">
        <f t="shared" si="89"/>
        <v>0</v>
      </c>
      <c r="I58" s="19">
        <f>SUM(J58:L58)</f>
        <v>0</v>
      </c>
      <c r="J58" s="20">
        <f>J59+J60</f>
        <v>0</v>
      </c>
      <c r="K58" s="21">
        <f t="shared" ref="K58:L58" si="90">K59+K60</f>
        <v>0</v>
      </c>
      <c r="L58" s="21">
        <f t="shared" si="90"/>
        <v>0</v>
      </c>
      <c r="M58" s="19">
        <f>SUM(N58:P58)</f>
        <v>0</v>
      </c>
      <c r="N58" s="20">
        <f>N59+N60</f>
        <v>0</v>
      </c>
      <c r="O58" s="21">
        <f t="shared" ref="O58:P58" si="91">O59+O60</f>
        <v>0</v>
      </c>
      <c r="P58" s="21">
        <f t="shared" si="91"/>
        <v>0</v>
      </c>
      <c r="Q58" s="19">
        <f>SUM(R58:T58)</f>
        <v>0</v>
      </c>
      <c r="R58" s="20">
        <f>R59+R60</f>
        <v>0</v>
      </c>
      <c r="S58" s="21">
        <f t="shared" ref="S58:T58" si="92">S59+S60</f>
        <v>0</v>
      </c>
      <c r="T58" s="21">
        <f t="shared" si="92"/>
        <v>0</v>
      </c>
      <c r="U58" s="19">
        <f>SUM(V58:X58)</f>
        <v>0</v>
      </c>
      <c r="V58" s="20">
        <f>V59+V60</f>
        <v>0</v>
      </c>
      <c r="W58" s="21">
        <f t="shared" ref="W58:X58" si="93">W59+W60</f>
        <v>0</v>
      </c>
      <c r="X58" s="21">
        <f t="shared" si="93"/>
        <v>0</v>
      </c>
      <c r="Y58" s="19">
        <f>SUM(Z58:AB58)</f>
        <v>0</v>
      </c>
      <c r="Z58" s="20">
        <f>Z59+Z60</f>
        <v>0</v>
      </c>
      <c r="AA58" s="21">
        <f t="shared" ref="AA58:AB58" si="94">AA59+AA60</f>
        <v>0</v>
      </c>
      <c r="AB58" s="21">
        <f t="shared" si="94"/>
        <v>0</v>
      </c>
      <c r="AC58" s="19">
        <f>SUM(AD58:AF58)</f>
        <v>0</v>
      </c>
      <c r="AD58" s="20">
        <f>AD59+AD60</f>
        <v>0</v>
      </c>
      <c r="AE58" s="21">
        <f t="shared" ref="AE58:AF58" si="95">AE59+AE60</f>
        <v>0</v>
      </c>
      <c r="AF58" s="21">
        <f t="shared" si="95"/>
        <v>0</v>
      </c>
      <c r="AG58" s="19">
        <f>SUM(AH58:AJ58)</f>
        <v>0</v>
      </c>
      <c r="AH58" s="20">
        <f>AH59+AH60</f>
        <v>0</v>
      </c>
      <c r="AI58" s="21">
        <f t="shared" ref="AI58:AJ58" si="96">AI59+AI60</f>
        <v>0</v>
      </c>
      <c r="AJ58" s="21">
        <f t="shared" si="96"/>
        <v>0</v>
      </c>
    </row>
    <row r="59" spans="2:36" ht="15" customHeight="1">
      <c r="B59" s="194"/>
      <c r="C59" s="196" t="s">
        <v>171</v>
      </c>
      <c r="D59" s="196"/>
      <c r="E59" s="52">
        <f>I59+M59+Q59+U59+Y59+AC59+AG59</f>
        <v>0</v>
      </c>
      <c r="F59" s="53">
        <f t="shared" si="89"/>
        <v>0</v>
      </c>
      <c r="G59" s="54">
        <f t="shared" si="89"/>
        <v>0</v>
      </c>
      <c r="H59" s="54">
        <f t="shared" si="89"/>
        <v>0</v>
      </c>
      <c r="I59" s="52">
        <f t="shared" ref="I59:I60" si="97">SUM(J59:L59)</f>
        <v>0</v>
      </c>
      <c r="J59" s="53"/>
      <c r="K59" s="54"/>
      <c r="L59" s="54"/>
      <c r="M59" s="52">
        <f t="shared" ref="M59:M60" si="98">SUM(N59:P59)</f>
        <v>0</v>
      </c>
      <c r="N59" s="53"/>
      <c r="O59" s="54"/>
      <c r="P59" s="54"/>
      <c r="Q59" s="52">
        <f t="shared" ref="Q59:Q60" si="99">SUM(R59:T59)</f>
        <v>0</v>
      </c>
      <c r="R59" s="53"/>
      <c r="S59" s="54"/>
      <c r="T59" s="54"/>
      <c r="U59" s="52">
        <f t="shared" ref="U59:U60" si="100">SUM(V59:X59)</f>
        <v>0</v>
      </c>
      <c r="V59" s="53"/>
      <c r="W59" s="54"/>
      <c r="X59" s="54"/>
      <c r="Y59" s="52">
        <f t="shared" ref="Y59:Y60" si="101">SUM(Z59:AB59)</f>
        <v>0</v>
      </c>
      <c r="Z59" s="53"/>
      <c r="AA59" s="54"/>
      <c r="AB59" s="54"/>
      <c r="AC59" s="52">
        <f t="shared" ref="AC59:AC60" si="102">SUM(AD59:AF59)</f>
        <v>0</v>
      </c>
      <c r="AD59" s="53"/>
      <c r="AE59" s="54"/>
      <c r="AF59" s="54"/>
      <c r="AG59" s="52">
        <f t="shared" ref="AG59:AG60" si="103">SUM(AH59:AJ59)</f>
        <v>0</v>
      </c>
      <c r="AH59" s="53"/>
      <c r="AI59" s="54"/>
      <c r="AJ59" s="54"/>
    </row>
    <row r="60" spans="2:36" ht="15" customHeight="1">
      <c r="B60" s="194"/>
      <c r="C60" s="197" t="s">
        <v>172</v>
      </c>
      <c r="D60" s="197"/>
      <c r="E60" s="25">
        <f>I60+M60+Q60+U60+Y60+AC60+AG60</f>
        <v>0</v>
      </c>
      <c r="F60" s="26">
        <f t="shared" si="89"/>
        <v>0</v>
      </c>
      <c r="G60" s="27">
        <f t="shared" si="89"/>
        <v>0</v>
      </c>
      <c r="H60" s="27">
        <f t="shared" si="89"/>
        <v>0</v>
      </c>
      <c r="I60" s="25">
        <f t="shared" si="97"/>
        <v>0</v>
      </c>
      <c r="J60" s="26"/>
      <c r="K60" s="27"/>
      <c r="L60" s="27"/>
      <c r="M60" s="25">
        <f t="shared" si="98"/>
        <v>0</v>
      </c>
      <c r="N60" s="26"/>
      <c r="O60" s="27"/>
      <c r="P60" s="27"/>
      <c r="Q60" s="25">
        <f t="shared" si="99"/>
        <v>0</v>
      </c>
      <c r="R60" s="26"/>
      <c r="S60" s="27"/>
      <c r="T60" s="27"/>
      <c r="U60" s="25">
        <f t="shared" si="100"/>
        <v>0</v>
      </c>
      <c r="V60" s="26"/>
      <c r="W60" s="27"/>
      <c r="X60" s="27"/>
      <c r="Y60" s="25">
        <f t="shared" si="101"/>
        <v>0</v>
      </c>
      <c r="Z60" s="26"/>
      <c r="AA60" s="27"/>
      <c r="AB60" s="27"/>
      <c r="AC60" s="25">
        <f t="shared" si="102"/>
        <v>0</v>
      </c>
      <c r="AD60" s="26"/>
      <c r="AE60" s="27"/>
      <c r="AF60" s="27"/>
      <c r="AG60" s="25">
        <f t="shared" si="103"/>
        <v>0</v>
      </c>
      <c r="AH60" s="26"/>
      <c r="AI60" s="27"/>
      <c r="AJ60" s="27"/>
    </row>
    <row r="61" spans="2:36" ht="15" customHeight="1">
      <c r="B61" s="203" t="s">
        <v>160</v>
      </c>
      <c r="C61" s="203"/>
      <c r="D61" s="203"/>
      <c r="E61" s="203" t="s">
        <v>223</v>
      </c>
      <c r="F61" s="203"/>
      <c r="G61" s="203"/>
      <c r="H61" s="203"/>
      <c r="I61" s="242">
        <v>45242</v>
      </c>
      <c r="J61" s="242"/>
      <c r="K61" s="242"/>
      <c r="L61" s="242"/>
      <c r="M61" s="198">
        <v>45243</v>
      </c>
      <c r="N61" s="198"/>
      <c r="O61" s="198"/>
      <c r="P61" s="198"/>
      <c r="Q61" s="198">
        <v>45244</v>
      </c>
      <c r="R61" s="198"/>
      <c r="S61" s="198"/>
      <c r="T61" s="198"/>
      <c r="U61" s="198">
        <v>45245</v>
      </c>
      <c r="V61" s="198"/>
      <c r="W61" s="198"/>
      <c r="X61" s="198"/>
      <c r="Y61" s="198">
        <v>45246</v>
      </c>
      <c r="Z61" s="198"/>
      <c r="AA61" s="198"/>
      <c r="AB61" s="198"/>
      <c r="AC61" s="198">
        <v>45247</v>
      </c>
      <c r="AD61" s="198"/>
      <c r="AE61" s="198"/>
      <c r="AF61" s="198"/>
      <c r="AG61" s="238">
        <v>45248</v>
      </c>
      <c r="AH61" s="238"/>
      <c r="AI61" s="238"/>
      <c r="AJ61" s="238"/>
    </row>
    <row r="62" spans="2:36" ht="15" customHeight="1">
      <c r="B62" s="201" t="s">
        <v>174</v>
      </c>
      <c r="C62" s="201"/>
      <c r="D62" s="201"/>
      <c r="E62" s="6" t="s">
        <v>175</v>
      </c>
      <c r="F62" s="7" t="s">
        <v>176</v>
      </c>
      <c r="G62" s="147" t="s">
        <v>177</v>
      </c>
      <c r="H62" s="16" t="s">
        <v>178</v>
      </c>
      <c r="I62" s="10" t="s">
        <v>14</v>
      </c>
      <c r="J62" s="11" t="s">
        <v>16</v>
      </c>
      <c r="K62" s="12" t="s">
        <v>18</v>
      </c>
      <c r="L62" s="12" t="s">
        <v>20</v>
      </c>
      <c r="M62" s="10" t="s">
        <v>14</v>
      </c>
      <c r="N62" s="11" t="s">
        <v>16</v>
      </c>
      <c r="O62" s="12" t="s">
        <v>18</v>
      </c>
      <c r="P62" s="12" t="s">
        <v>20</v>
      </c>
      <c r="Q62" s="10" t="s">
        <v>14</v>
      </c>
      <c r="R62" s="11" t="s">
        <v>16</v>
      </c>
      <c r="S62" s="12" t="s">
        <v>18</v>
      </c>
      <c r="T62" s="12" t="s">
        <v>20</v>
      </c>
      <c r="U62" s="10" t="s">
        <v>14</v>
      </c>
      <c r="V62" s="11" t="s">
        <v>16</v>
      </c>
      <c r="W62" s="12" t="s">
        <v>18</v>
      </c>
      <c r="X62" s="12" t="s">
        <v>20</v>
      </c>
      <c r="Y62" s="10" t="s">
        <v>14</v>
      </c>
      <c r="Z62" s="11" t="s">
        <v>16</v>
      </c>
      <c r="AA62" s="12" t="s">
        <v>18</v>
      </c>
      <c r="AB62" s="12" t="s">
        <v>20</v>
      </c>
      <c r="AC62" s="10" t="s">
        <v>14</v>
      </c>
      <c r="AD62" s="11" t="s">
        <v>16</v>
      </c>
      <c r="AE62" s="12" t="s">
        <v>18</v>
      </c>
      <c r="AF62" s="12" t="s">
        <v>20</v>
      </c>
      <c r="AG62" s="10" t="s">
        <v>14</v>
      </c>
      <c r="AH62" s="11" t="s">
        <v>16</v>
      </c>
      <c r="AI62" s="12" t="s">
        <v>18</v>
      </c>
      <c r="AJ62" s="12" t="s">
        <v>20</v>
      </c>
    </row>
    <row r="63" spans="2:36" ht="15" customHeight="1">
      <c r="B63" s="194" t="s">
        <v>224</v>
      </c>
      <c r="C63" s="195" t="s">
        <v>225</v>
      </c>
      <c r="D63" s="195"/>
      <c r="E63" s="19">
        <f>I63+M63+Q63+U63+Y63+AC63+AG63</f>
        <v>217423</v>
      </c>
      <c r="F63" s="20">
        <f t="shared" ref="F63:H65" si="104">J63+N63+R63+V63+Z63+AD63+AH63</f>
        <v>67522</v>
      </c>
      <c r="G63" s="21">
        <f t="shared" si="104"/>
        <v>67412</v>
      </c>
      <c r="H63" s="21">
        <f t="shared" si="104"/>
        <v>82489</v>
      </c>
      <c r="I63" s="19">
        <f>SUM(J63:L63)</f>
        <v>19133</v>
      </c>
      <c r="J63" s="20">
        <f>J64+J65</f>
        <v>5804</v>
      </c>
      <c r="K63" s="21">
        <f t="shared" ref="K63:L63" si="105">K64+K65</f>
        <v>6518</v>
      </c>
      <c r="L63" s="21">
        <f t="shared" si="105"/>
        <v>6811</v>
      </c>
      <c r="M63" s="19">
        <f>SUM(N63:P63)</f>
        <v>33373</v>
      </c>
      <c r="N63" s="20">
        <f>N64+N65</f>
        <v>10416</v>
      </c>
      <c r="O63" s="21">
        <f t="shared" ref="O63:P63" si="106">O64+O65</f>
        <v>10096</v>
      </c>
      <c r="P63" s="21">
        <f t="shared" si="106"/>
        <v>12861</v>
      </c>
      <c r="Q63" s="19">
        <f>SUM(R63:T63)</f>
        <v>34940</v>
      </c>
      <c r="R63" s="20">
        <f>R64+R65</f>
        <v>11254</v>
      </c>
      <c r="S63" s="21">
        <f t="shared" ref="S63:T63" si="107">S64+S65</f>
        <v>10462</v>
      </c>
      <c r="T63" s="21">
        <f t="shared" si="107"/>
        <v>13224</v>
      </c>
      <c r="U63" s="19">
        <f>SUM(V63:X63)</f>
        <v>36407</v>
      </c>
      <c r="V63" s="20">
        <f>V64+V65</f>
        <v>11483</v>
      </c>
      <c r="W63" s="21">
        <f t="shared" ref="W63:X63" si="108">W64+W65</f>
        <v>11006</v>
      </c>
      <c r="X63" s="21">
        <f t="shared" si="108"/>
        <v>13918</v>
      </c>
      <c r="Y63" s="19">
        <f>SUM(Z63:AB63)</f>
        <v>33120</v>
      </c>
      <c r="Z63" s="20">
        <f>Z64+Z65</f>
        <v>10632</v>
      </c>
      <c r="AA63" s="21">
        <f t="shared" ref="AA63:AB63" si="109">AA64+AA65</f>
        <v>9974</v>
      </c>
      <c r="AB63" s="21">
        <f t="shared" si="109"/>
        <v>12514</v>
      </c>
      <c r="AC63" s="19">
        <f>SUM(AD63:AF63)</f>
        <v>35190</v>
      </c>
      <c r="AD63" s="20">
        <f>AD64+AD65</f>
        <v>10589</v>
      </c>
      <c r="AE63" s="21">
        <f t="shared" ref="AE63:AF63" si="110">AE64+AE65</f>
        <v>10791</v>
      </c>
      <c r="AF63" s="21">
        <f t="shared" si="110"/>
        <v>13810</v>
      </c>
      <c r="AG63" s="19">
        <f>SUM(AH63:AJ63)</f>
        <v>25260</v>
      </c>
      <c r="AH63" s="20">
        <f>AH64+AH65</f>
        <v>7344</v>
      </c>
      <c r="AI63" s="21">
        <f t="shared" ref="AI63:AJ63" si="111">AI64+AI65</f>
        <v>8565</v>
      </c>
      <c r="AJ63" s="21">
        <f t="shared" si="111"/>
        <v>9351</v>
      </c>
    </row>
    <row r="64" spans="2:36" ht="15" customHeight="1">
      <c r="B64" s="194"/>
      <c r="C64" s="194" t="s">
        <v>179</v>
      </c>
      <c r="D64" s="4" t="s">
        <v>180</v>
      </c>
      <c r="E64" s="22">
        <f t="shared" ref="E64:E65" si="112">I64+M64+Q64+U64+Y64+AC64+AG64</f>
        <v>112051</v>
      </c>
      <c r="F64" s="23">
        <f t="shared" si="104"/>
        <v>35401</v>
      </c>
      <c r="G64" s="24">
        <f t="shared" si="104"/>
        <v>34437</v>
      </c>
      <c r="H64" s="24">
        <f t="shared" si="104"/>
        <v>42213</v>
      </c>
      <c r="I64" s="22">
        <f t="shared" ref="I64:I69" si="113">SUM(J64:L64)</f>
        <v>9731</v>
      </c>
      <c r="J64" s="23">
        <v>2899</v>
      </c>
      <c r="K64" s="24">
        <v>3397</v>
      </c>
      <c r="L64" s="24">
        <v>3435</v>
      </c>
      <c r="M64" s="22">
        <f t="shared" ref="M64:M69" si="114">SUM(N64:P64)</f>
        <v>17270</v>
      </c>
      <c r="N64" s="23">
        <v>5506</v>
      </c>
      <c r="O64" s="24">
        <v>5153</v>
      </c>
      <c r="P64" s="24">
        <v>6611</v>
      </c>
      <c r="Q64" s="22">
        <f t="shared" ref="Q64:Q69" si="115">SUM(R64:T64)</f>
        <v>17994</v>
      </c>
      <c r="R64" s="23">
        <v>5905</v>
      </c>
      <c r="S64" s="24">
        <v>5315</v>
      </c>
      <c r="T64" s="24">
        <v>6774</v>
      </c>
      <c r="U64" s="22">
        <f t="shared" ref="U64:U69" si="116">SUM(V64:X64)</f>
        <v>18841</v>
      </c>
      <c r="V64" s="23">
        <v>6034</v>
      </c>
      <c r="W64" s="24">
        <v>5673</v>
      </c>
      <c r="X64" s="24">
        <v>7134</v>
      </c>
      <c r="Y64" s="22">
        <f t="shared" ref="Y64:Y69" si="117">SUM(Z64:AB64)</f>
        <v>16960</v>
      </c>
      <c r="Z64" s="23">
        <v>5595</v>
      </c>
      <c r="AA64" s="24">
        <v>5073</v>
      </c>
      <c r="AB64" s="24">
        <v>6292</v>
      </c>
      <c r="AC64" s="22">
        <f t="shared" ref="AC64:AC69" si="118">SUM(AD64:AF64)</f>
        <v>18234</v>
      </c>
      <c r="AD64" s="23">
        <v>5652</v>
      </c>
      <c r="AE64" s="24">
        <v>5422</v>
      </c>
      <c r="AF64" s="24">
        <v>7160</v>
      </c>
      <c r="AG64" s="22">
        <f t="shared" ref="AG64:AG69" si="119">SUM(AH64:AJ64)</f>
        <v>13021</v>
      </c>
      <c r="AH64" s="23">
        <v>3810</v>
      </c>
      <c r="AI64" s="24">
        <v>4404</v>
      </c>
      <c r="AJ64" s="24">
        <v>4807</v>
      </c>
    </row>
    <row r="65" spans="2:36" ht="15" customHeight="1">
      <c r="B65" s="194"/>
      <c r="C65" s="194"/>
      <c r="D65" s="148" t="s">
        <v>162</v>
      </c>
      <c r="E65" s="25">
        <f t="shared" si="112"/>
        <v>105372</v>
      </c>
      <c r="F65" s="26">
        <f t="shared" si="104"/>
        <v>32121</v>
      </c>
      <c r="G65" s="27">
        <f t="shared" si="104"/>
        <v>32975</v>
      </c>
      <c r="H65" s="27">
        <f t="shared" si="104"/>
        <v>40276</v>
      </c>
      <c r="I65" s="25">
        <f t="shared" si="113"/>
        <v>9402</v>
      </c>
      <c r="J65" s="26">
        <v>2905</v>
      </c>
      <c r="K65" s="27">
        <v>3121</v>
      </c>
      <c r="L65" s="27">
        <v>3376</v>
      </c>
      <c r="M65" s="25">
        <f t="shared" si="114"/>
        <v>16103</v>
      </c>
      <c r="N65" s="26">
        <v>4910</v>
      </c>
      <c r="O65" s="27">
        <v>4943</v>
      </c>
      <c r="P65" s="27">
        <v>6250</v>
      </c>
      <c r="Q65" s="25">
        <f t="shared" si="115"/>
        <v>16946</v>
      </c>
      <c r="R65" s="26">
        <v>5349</v>
      </c>
      <c r="S65" s="27">
        <v>5147</v>
      </c>
      <c r="T65" s="27">
        <v>6450</v>
      </c>
      <c r="U65" s="25">
        <f t="shared" si="116"/>
        <v>17566</v>
      </c>
      <c r="V65" s="26">
        <v>5449</v>
      </c>
      <c r="W65" s="27">
        <v>5333</v>
      </c>
      <c r="X65" s="27">
        <v>6784</v>
      </c>
      <c r="Y65" s="25">
        <f t="shared" si="117"/>
        <v>16160</v>
      </c>
      <c r="Z65" s="26">
        <v>5037</v>
      </c>
      <c r="AA65" s="27">
        <v>4901</v>
      </c>
      <c r="AB65" s="27">
        <v>6222</v>
      </c>
      <c r="AC65" s="25">
        <f t="shared" si="118"/>
        <v>16956</v>
      </c>
      <c r="AD65" s="26">
        <v>4937</v>
      </c>
      <c r="AE65" s="27">
        <v>5369</v>
      </c>
      <c r="AF65" s="27">
        <v>6650</v>
      </c>
      <c r="AG65" s="25">
        <f t="shared" si="119"/>
        <v>12239</v>
      </c>
      <c r="AH65" s="26">
        <v>3534</v>
      </c>
      <c r="AI65" s="27">
        <v>4161</v>
      </c>
      <c r="AJ65" s="27">
        <v>4544</v>
      </c>
    </row>
    <row r="66" spans="2:36" ht="15" customHeight="1">
      <c r="B66" s="194"/>
      <c r="C66" s="202" t="s">
        <v>163</v>
      </c>
      <c r="D66" s="58" t="s">
        <v>164</v>
      </c>
      <c r="E66" s="59">
        <f>SUM(F66:H66)</f>
        <v>173030</v>
      </c>
      <c r="F66" s="60">
        <f>N63+R63+V63+Z63+AD63</f>
        <v>54374</v>
      </c>
      <c r="G66" s="61">
        <f t="shared" ref="G66:H66" si="120">O63+S63+W63+AA63+AE63</f>
        <v>52329</v>
      </c>
      <c r="H66" s="61">
        <f t="shared" si="120"/>
        <v>66327</v>
      </c>
      <c r="I66" s="59">
        <f t="shared" si="113"/>
        <v>0</v>
      </c>
      <c r="J66" s="60"/>
      <c r="K66" s="61"/>
      <c r="L66" s="61"/>
      <c r="M66" s="59">
        <f t="shared" si="114"/>
        <v>0</v>
      </c>
      <c r="N66" s="60"/>
      <c r="O66" s="61"/>
      <c r="P66" s="61"/>
      <c r="Q66" s="59">
        <f t="shared" si="115"/>
        <v>0</v>
      </c>
      <c r="R66" s="60"/>
      <c r="S66" s="61"/>
      <c r="T66" s="61"/>
      <c r="U66" s="59">
        <f t="shared" si="116"/>
        <v>0</v>
      </c>
      <c r="V66" s="60"/>
      <c r="W66" s="61"/>
      <c r="X66" s="61"/>
      <c r="Y66" s="59">
        <f t="shared" si="117"/>
        <v>0</v>
      </c>
      <c r="Z66" s="60"/>
      <c r="AA66" s="61"/>
      <c r="AB66" s="61"/>
      <c r="AC66" s="59">
        <f t="shared" si="118"/>
        <v>0</v>
      </c>
      <c r="AD66" s="60"/>
      <c r="AE66" s="61"/>
      <c r="AF66" s="61"/>
      <c r="AG66" s="59">
        <f t="shared" si="119"/>
        <v>0</v>
      </c>
      <c r="AH66" s="60"/>
      <c r="AI66" s="61"/>
      <c r="AJ66" s="61"/>
    </row>
    <row r="67" spans="2:36" ht="15" customHeight="1">
      <c r="B67" s="194"/>
      <c r="C67" s="202"/>
      <c r="D67" s="62" t="s">
        <v>165</v>
      </c>
      <c r="E67" s="63">
        <f>SUM(F67:H67)</f>
        <v>44393</v>
      </c>
      <c r="F67" s="64">
        <f>J63+AH63</f>
        <v>13148</v>
      </c>
      <c r="G67" s="65">
        <f t="shared" ref="G67:H67" si="121">K63+AI63</f>
        <v>15083</v>
      </c>
      <c r="H67" s="65">
        <f t="shared" si="121"/>
        <v>16162</v>
      </c>
      <c r="I67" s="63">
        <f t="shared" si="113"/>
        <v>0</v>
      </c>
      <c r="J67" s="64"/>
      <c r="K67" s="65"/>
      <c r="L67" s="65"/>
      <c r="M67" s="63">
        <f t="shared" si="114"/>
        <v>0</v>
      </c>
      <c r="N67" s="64"/>
      <c r="O67" s="65"/>
      <c r="P67" s="65"/>
      <c r="Q67" s="63">
        <f t="shared" si="115"/>
        <v>0</v>
      </c>
      <c r="R67" s="64"/>
      <c r="S67" s="65"/>
      <c r="T67" s="65"/>
      <c r="U67" s="63">
        <f t="shared" si="116"/>
        <v>0</v>
      </c>
      <c r="V67" s="64"/>
      <c r="W67" s="65"/>
      <c r="X67" s="65"/>
      <c r="Y67" s="63">
        <f t="shared" si="117"/>
        <v>0</v>
      </c>
      <c r="Z67" s="64"/>
      <c r="AA67" s="65"/>
      <c r="AB67" s="65"/>
      <c r="AC67" s="63">
        <f t="shared" si="118"/>
        <v>0</v>
      </c>
      <c r="AD67" s="64"/>
      <c r="AE67" s="65"/>
      <c r="AF67" s="65"/>
      <c r="AG67" s="63">
        <f t="shared" si="119"/>
        <v>0</v>
      </c>
      <c r="AH67" s="64"/>
      <c r="AI67" s="65"/>
      <c r="AJ67" s="65"/>
    </row>
    <row r="68" spans="2:36" ht="15" customHeight="1">
      <c r="B68" s="194"/>
      <c r="C68" s="194" t="s">
        <v>166</v>
      </c>
      <c r="D68" s="4" t="s">
        <v>167</v>
      </c>
      <c r="E68" s="22">
        <f t="shared" ref="E68:H69" si="122">I68+M68+Q68+U68+Y68+AC68+AG68</f>
        <v>182729</v>
      </c>
      <c r="F68" s="23">
        <f t="shared" si="122"/>
        <v>57928</v>
      </c>
      <c r="G68" s="24">
        <f t="shared" si="122"/>
        <v>55733</v>
      </c>
      <c r="H68" s="24">
        <f t="shared" si="122"/>
        <v>69068</v>
      </c>
      <c r="I68" s="22">
        <f t="shared" si="113"/>
        <v>15299</v>
      </c>
      <c r="J68" s="23">
        <v>4753</v>
      </c>
      <c r="K68" s="24">
        <v>5121</v>
      </c>
      <c r="L68" s="24">
        <v>5425</v>
      </c>
      <c r="M68" s="22">
        <f t="shared" si="114"/>
        <v>28222</v>
      </c>
      <c r="N68" s="23">
        <v>8983</v>
      </c>
      <c r="O68" s="24">
        <v>8408</v>
      </c>
      <c r="P68" s="24">
        <v>10831</v>
      </c>
      <c r="Q68" s="22">
        <f t="shared" si="115"/>
        <v>29595</v>
      </c>
      <c r="R68" s="23">
        <v>9706</v>
      </c>
      <c r="S68" s="24">
        <v>8754</v>
      </c>
      <c r="T68" s="24">
        <v>11135</v>
      </c>
      <c r="U68" s="22">
        <f t="shared" si="116"/>
        <v>30726</v>
      </c>
      <c r="V68" s="23">
        <v>9874</v>
      </c>
      <c r="W68" s="24">
        <v>9166</v>
      </c>
      <c r="X68" s="24">
        <v>11686</v>
      </c>
      <c r="Y68" s="22">
        <f t="shared" si="117"/>
        <v>28471</v>
      </c>
      <c r="Z68" s="23">
        <v>9410</v>
      </c>
      <c r="AA68" s="24">
        <v>8417</v>
      </c>
      <c r="AB68" s="24">
        <v>10644</v>
      </c>
      <c r="AC68" s="22">
        <f t="shared" si="118"/>
        <v>29836</v>
      </c>
      <c r="AD68" s="23">
        <v>9087</v>
      </c>
      <c r="AE68" s="24">
        <v>9022</v>
      </c>
      <c r="AF68" s="24">
        <v>11727</v>
      </c>
      <c r="AG68" s="22">
        <f t="shared" si="119"/>
        <v>20580</v>
      </c>
      <c r="AH68" s="23">
        <v>6115</v>
      </c>
      <c r="AI68" s="24">
        <v>6845</v>
      </c>
      <c r="AJ68" s="24">
        <v>7620</v>
      </c>
    </row>
    <row r="69" spans="2:36" ht="15" customHeight="1">
      <c r="B69" s="194"/>
      <c r="C69" s="194"/>
      <c r="D69" s="5" t="s">
        <v>168</v>
      </c>
      <c r="E69" s="28">
        <f t="shared" si="122"/>
        <v>34694</v>
      </c>
      <c r="F69" s="29">
        <f t="shared" si="122"/>
        <v>9594</v>
      </c>
      <c r="G69" s="30">
        <f t="shared" si="122"/>
        <v>11679</v>
      </c>
      <c r="H69" s="30">
        <f t="shared" si="122"/>
        <v>13421</v>
      </c>
      <c r="I69" s="28">
        <f t="shared" si="113"/>
        <v>3834</v>
      </c>
      <c r="J69" s="29">
        <v>1051</v>
      </c>
      <c r="K69" s="30">
        <v>1397</v>
      </c>
      <c r="L69" s="30">
        <v>1386</v>
      </c>
      <c r="M69" s="28">
        <f t="shared" si="114"/>
        <v>5151</v>
      </c>
      <c r="N69" s="29">
        <v>1433</v>
      </c>
      <c r="O69" s="30">
        <v>1688</v>
      </c>
      <c r="P69" s="30">
        <v>2030</v>
      </c>
      <c r="Q69" s="28">
        <f t="shared" si="115"/>
        <v>5345</v>
      </c>
      <c r="R69" s="29">
        <v>1548</v>
      </c>
      <c r="S69" s="30">
        <v>1708</v>
      </c>
      <c r="T69" s="30">
        <v>2089</v>
      </c>
      <c r="U69" s="28">
        <f t="shared" si="116"/>
        <v>5681</v>
      </c>
      <c r="V69" s="29">
        <v>1609</v>
      </c>
      <c r="W69" s="30">
        <v>1840</v>
      </c>
      <c r="X69" s="30">
        <v>2232</v>
      </c>
      <c r="Y69" s="28">
        <f t="shared" si="117"/>
        <v>4649</v>
      </c>
      <c r="Z69" s="29">
        <v>1222</v>
      </c>
      <c r="AA69" s="30">
        <v>1557</v>
      </c>
      <c r="AB69" s="30">
        <v>1870</v>
      </c>
      <c r="AC69" s="28">
        <f t="shared" si="118"/>
        <v>5354</v>
      </c>
      <c r="AD69" s="29">
        <v>1502</v>
      </c>
      <c r="AE69" s="30">
        <v>1769</v>
      </c>
      <c r="AF69" s="30">
        <v>2083</v>
      </c>
      <c r="AG69" s="28">
        <f t="shared" si="119"/>
        <v>4680</v>
      </c>
      <c r="AH69" s="29">
        <v>1229</v>
      </c>
      <c r="AI69" s="30">
        <v>1720</v>
      </c>
      <c r="AJ69" s="30">
        <v>1731</v>
      </c>
    </row>
    <row r="70" spans="2:36" ht="15" customHeight="1">
      <c r="B70" s="194"/>
      <c r="C70" s="194"/>
      <c r="D70" s="148" t="s">
        <v>169</v>
      </c>
      <c r="E70" s="49">
        <f>E69/E63</f>
        <v>0.15956913482014323</v>
      </c>
      <c r="F70" s="50">
        <f t="shared" ref="F70:H70" si="123">F69/F63</f>
        <v>0.14208702348864075</v>
      </c>
      <c r="G70" s="51">
        <f t="shared" si="123"/>
        <v>0.17324808639411382</v>
      </c>
      <c r="H70" s="51">
        <f t="shared" si="123"/>
        <v>0.16270048127629139</v>
      </c>
      <c r="I70" s="49">
        <f>I69/I63</f>
        <v>0.20038676631997074</v>
      </c>
      <c r="J70" s="50">
        <f t="shared" ref="J70:L70" si="124">J69/J63</f>
        <v>0.18108201240523777</v>
      </c>
      <c r="K70" s="51">
        <f t="shared" si="124"/>
        <v>0.21432954894139306</v>
      </c>
      <c r="L70" s="51">
        <f t="shared" si="124"/>
        <v>0.20349434737923947</v>
      </c>
      <c r="M70" s="49">
        <f>M69/M63</f>
        <v>0.1543463278698349</v>
      </c>
      <c r="N70" s="50">
        <f t="shared" ref="N70:P70" si="125">N69/N63</f>
        <v>0.13757680491551461</v>
      </c>
      <c r="O70" s="51">
        <f t="shared" si="125"/>
        <v>0.16719492868462757</v>
      </c>
      <c r="P70" s="51">
        <f t="shared" si="125"/>
        <v>0.1578415364279605</v>
      </c>
      <c r="Q70" s="49">
        <f>Q69/Q63</f>
        <v>0.15297653119633658</v>
      </c>
      <c r="R70" s="50">
        <f t="shared" ref="R70:T70" si="126">R69/R63</f>
        <v>0.13755109294473075</v>
      </c>
      <c r="S70" s="51">
        <f t="shared" si="126"/>
        <v>0.16325750334544065</v>
      </c>
      <c r="T70" s="51">
        <f t="shared" si="126"/>
        <v>0.15797035692679975</v>
      </c>
      <c r="U70" s="49">
        <f>U69/U63</f>
        <v>0.15604142060592743</v>
      </c>
      <c r="V70" s="50">
        <f t="shared" ref="V70:X70" si="127">V69/V63</f>
        <v>0.14012017765392318</v>
      </c>
      <c r="W70" s="51">
        <f t="shared" si="127"/>
        <v>0.16718153734326732</v>
      </c>
      <c r="X70" s="51">
        <f t="shared" si="127"/>
        <v>0.16036786894668775</v>
      </c>
      <c r="Y70" s="49">
        <f>Y69/Y63</f>
        <v>0.1403683574879227</v>
      </c>
      <c r="Z70" s="50">
        <f t="shared" ref="Z70:AB70" si="128">Z69/Z63</f>
        <v>0.11493604213694507</v>
      </c>
      <c r="AA70" s="51">
        <f t="shared" si="128"/>
        <v>0.15610587527571687</v>
      </c>
      <c r="AB70" s="51">
        <f t="shared" si="128"/>
        <v>0.14943263544829791</v>
      </c>
      <c r="AC70" s="49">
        <f>AC69/AC63</f>
        <v>0.15214549587951123</v>
      </c>
      <c r="AD70" s="50">
        <f t="shared" ref="AD70:AF70" si="129">AD69/AD63</f>
        <v>0.14184531117197091</v>
      </c>
      <c r="AE70" s="51">
        <f t="shared" si="129"/>
        <v>0.16393290705217312</v>
      </c>
      <c r="AF70" s="51">
        <f t="shared" si="129"/>
        <v>0.15083272990586533</v>
      </c>
      <c r="AG70" s="49">
        <f>AG69/AG63</f>
        <v>0.18527315914489312</v>
      </c>
      <c r="AH70" s="50">
        <f t="shared" ref="AH70:AJ70" si="130">AH69/AH63</f>
        <v>0.16734749455337691</v>
      </c>
      <c r="AI70" s="51">
        <f t="shared" si="130"/>
        <v>0.20081727962638646</v>
      </c>
      <c r="AJ70" s="51">
        <f t="shared" si="130"/>
        <v>0.18511389156239974</v>
      </c>
    </row>
    <row r="71" spans="2:36" ht="15" customHeight="1">
      <c r="B71" s="194" t="s">
        <v>159</v>
      </c>
      <c r="C71" s="195" t="s">
        <v>170</v>
      </c>
      <c r="D71" s="195"/>
      <c r="E71" s="19">
        <f t="shared" ref="E71:H73" si="131">I71+M71+Q71+U71+Y71+AC71+AG71</f>
        <v>0</v>
      </c>
      <c r="F71" s="20">
        <f t="shared" si="131"/>
        <v>0</v>
      </c>
      <c r="G71" s="21">
        <f t="shared" si="131"/>
        <v>0</v>
      </c>
      <c r="H71" s="21">
        <f t="shared" si="131"/>
        <v>0</v>
      </c>
      <c r="I71" s="19">
        <f>SUM(J71:L71)</f>
        <v>0</v>
      </c>
      <c r="J71" s="20">
        <f>J72+J73</f>
        <v>0</v>
      </c>
      <c r="K71" s="21">
        <f t="shared" ref="K71:L71" si="132">K72+K73</f>
        <v>0</v>
      </c>
      <c r="L71" s="21">
        <f t="shared" si="132"/>
        <v>0</v>
      </c>
      <c r="M71" s="19">
        <f>SUM(N71:P71)</f>
        <v>0</v>
      </c>
      <c r="N71" s="20">
        <f>N72+N73</f>
        <v>0</v>
      </c>
      <c r="O71" s="21">
        <f t="shared" ref="O71:P71" si="133">O72+O73</f>
        <v>0</v>
      </c>
      <c r="P71" s="21">
        <f t="shared" si="133"/>
        <v>0</v>
      </c>
      <c r="Q71" s="19">
        <f>SUM(R71:T71)</f>
        <v>0</v>
      </c>
      <c r="R71" s="20">
        <f>R72+R73</f>
        <v>0</v>
      </c>
      <c r="S71" s="21">
        <f t="shared" ref="S71:T71" si="134">S72+S73</f>
        <v>0</v>
      </c>
      <c r="T71" s="21">
        <f t="shared" si="134"/>
        <v>0</v>
      </c>
      <c r="U71" s="19">
        <f>SUM(V71:X71)</f>
        <v>0</v>
      </c>
      <c r="V71" s="20">
        <f>V72+V73</f>
        <v>0</v>
      </c>
      <c r="W71" s="21">
        <f t="shared" ref="W71:X71" si="135">W72+W73</f>
        <v>0</v>
      </c>
      <c r="X71" s="21">
        <f t="shared" si="135"/>
        <v>0</v>
      </c>
      <c r="Y71" s="19">
        <f>SUM(Z71:AB71)</f>
        <v>0</v>
      </c>
      <c r="Z71" s="20">
        <f>Z72+Z73</f>
        <v>0</v>
      </c>
      <c r="AA71" s="21">
        <f t="shared" ref="AA71:AB71" si="136">AA72+AA73</f>
        <v>0</v>
      </c>
      <c r="AB71" s="21">
        <f t="shared" si="136"/>
        <v>0</v>
      </c>
      <c r="AC71" s="19">
        <f>SUM(AD71:AF71)</f>
        <v>0</v>
      </c>
      <c r="AD71" s="20">
        <f>AD72+AD73</f>
        <v>0</v>
      </c>
      <c r="AE71" s="21">
        <f t="shared" ref="AE71:AF71" si="137">AE72+AE73</f>
        <v>0</v>
      </c>
      <c r="AF71" s="21">
        <f t="shared" si="137"/>
        <v>0</v>
      </c>
      <c r="AG71" s="19">
        <f>SUM(AH71:AJ71)</f>
        <v>0</v>
      </c>
      <c r="AH71" s="20">
        <f>AH72+AH73</f>
        <v>0</v>
      </c>
      <c r="AI71" s="21">
        <f t="shared" ref="AI71:AJ71" si="138">AI72+AI73</f>
        <v>0</v>
      </c>
      <c r="AJ71" s="21">
        <f t="shared" si="138"/>
        <v>0</v>
      </c>
    </row>
    <row r="72" spans="2:36" ht="15" customHeight="1">
      <c r="B72" s="194"/>
      <c r="C72" s="196" t="s">
        <v>171</v>
      </c>
      <c r="D72" s="196"/>
      <c r="E72" s="52">
        <f t="shared" si="131"/>
        <v>0</v>
      </c>
      <c r="F72" s="53">
        <f t="shared" si="131"/>
        <v>0</v>
      </c>
      <c r="G72" s="54">
        <f t="shared" si="131"/>
        <v>0</v>
      </c>
      <c r="H72" s="54">
        <f t="shared" si="131"/>
        <v>0</v>
      </c>
      <c r="I72" s="52">
        <f t="shared" ref="I72:I73" si="139">SUM(J72:L72)</f>
        <v>0</v>
      </c>
      <c r="J72" s="53"/>
      <c r="K72" s="54"/>
      <c r="L72" s="54"/>
      <c r="M72" s="52">
        <f t="shared" ref="M72:M73" si="140">SUM(N72:P72)</f>
        <v>0</v>
      </c>
      <c r="N72" s="53"/>
      <c r="O72" s="54"/>
      <c r="P72" s="54"/>
      <c r="Q72" s="52">
        <f t="shared" ref="Q72:Q73" si="141">SUM(R72:T72)</f>
        <v>0</v>
      </c>
      <c r="R72" s="53"/>
      <c r="S72" s="54"/>
      <c r="T72" s="54"/>
      <c r="U72" s="52">
        <f t="shared" ref="U72:U73" si="142">SUM(V72:X72)</f>
        <v>0</v>
      </c>
      <c r="V72" s="53"/>
      <c r="W72" s="54"/>
      <c r="X72" s="54"/>
      <c r="Y72" s="52">
        <f t="shared" ref="Y72:Y73" si="143">SUM(Z72:AB72)</f>
        <v>0</v>
      </c>
      <c r="Z72" s="53"/>
      <c r="AA72" s="54"/>
      <c r="AB72" s="54"/>
      <c r="AC72" s="52">
        <f t="shared" ref="AC72:AC73" si="144">SUM(AD72:AF72)</f>
        <v>0</v>
      </c>
      <c r="AD72" s="53"/>
      <c r="AE72" s="54"/>
      <c r="AF72" s="54"/>
      <c r="AG72" s="52">
        <f t="shared" ref="AG72:AG73" si="145">SUM(AH72:AJ72)</f>
        <v>0</v>
      </c>
      <c r="AH72" s="53"/>
      <c r="AI72" s="54"/>
      <c r="AJ72" s="54"/>
    </row>
    <row r="73" spans="2:36" ht="15" customHeight="1">
      <c r="B73" s="194"/>
      <c r="C73" s="197" t="s">
        <v>172</v>
      </c>
      <c r="D73" s="197"/>
      <c r="E73" s="25">
        <f t="shared" si="131"/>
        <v>0</v>
      </c>
      <c r="F73" s="26">
        <f t="shared" si="131"/>
        <v>0</v>
      </c>
      <c r="G73" s="27">
        <f t="shared" si="131"/>
        <v>0</v>
      </c>
      <c r="H73" s="27">
        <f t="shared" si="131"/>
        <v>0</v>
      </c>
      <c r="I73" s="25">
        <f t="shared" si="139"/>
        <v>0</v>
      </c>
      <c r="J73" s="26"/>
      <c r="K73" s="27"/>
      <c r="L73" s="27"/>
      <c r="M73" s="25">
        <f t="shared" si="140"/>
        <v>0</v>
      </c>
      <c r="N73" s="26"/>
      <c r="O73" s="27"/>
      <c r="P73" s="27"/>
      <c r="Q73" s="25">
        <f t="shared" si="141"/>
        <v>0</v>
      </c>
      <c r="R73" s="26"/>
      <c r="S73" s="27"/>
      <c r="T73" s="27"/>
      <c r="U73" s="25">
        <f t="shared" si="142"/>
        <v>0</v>
      </c>
      <c r="V73" s="26"/>
      <c r="W73" s="27"/>
      <c r="X73" s="27"/>
      <c r="Y73" s="25">
        <f t="shared" si="143"/>
        <v>0</v>
      </c>
      <c r="Z73" s="26"/>
      <c r="AA73" s="27"/>
      <c r="AB73" s="27"/>
      <c r="AC73" s="25">
        <f t="shared" si="144"/>
        <v>0</v>
      </c>
      <c r="AD73" s="26"/>
      <c r="AE73" s="27"/>
      <c r="AF73" s="27"/>
      <c r="AG73" s="25">
        <f t="shared" si="145"/>
        <v>0</v>
      </c>
      <c r="AH73" s="26"/>
      <c r="AI73" s="27"/>
      <c r="AJ73" s="27"/>
    </row>
    <row r="74" spans="2:36" ht="15" customHeight="1">
      <c r="B74" s="203" t="s">
        <v>160</v>
      </c>
      <c r="C74" s="203"/>
      <c r="D74" s="203"/>
      <c r="E74" s="203" t="s">
        <v>161</v>
      </c>
      <c r="F74" s="203"/>
      <c r="G74" s="203"/>
      <c r="H74" s="203"/>
      <c r="I74" s="242">
        <v>45249</v>
      </c>
      <c r="J74" s="242"/>
      <c r="K74" s="242"/>
      <c r="L74" s="242"/>
      <c r="M74" s="198">
        <v>45250</v>
      </c>
      <c r="N74" s="198"/>
      <c r="O74" s="198"/>
      <c r="P74" s="198"/>
      <c r="Q74" s="198">
        <v>45251</v>
      </c>
      <c r="R74" s="198"/>
      <c r="S74" s="198"/>
      <c r="T74" s="198"/>
      <c r="U74" s="198">
        <v>45252</v>
      </c>
      <c r="V74" s="198"/>
      <c r="W74" s="198"/>
      <c r="X74" s="198"/>
      <c r="Y74" s="198">
        <v>45253</v>
      </c>
      <c r="Z74" s="198"/>
      <c r="AA74" s="198"/>
      <c r="AB74" s="198"/>
      <c r="AC74" s="198">
        <v>45254</v>
      </c>
      <c r="AD74" s="198"/>
      <c r="AE74" s="198"/>
      <c r="AF74" s="198"/>
      <c r="AG74" s="238">
        <v>45255</v>
      </c>
      <c r="AH74" s="238"/>
      <c r="AI74" s="238"/>
      <c r="AJ74" s="238"/>
    </row>
    <row r="75" spans="2:36" ht="15" customHeight="1">
      <c r="B75" s="201" t="s">
        <v>174</v>
      </c>
      <c r="C75" s="201"/>
      <c r="D75" s="201"/>
      <c r="E75" s="6" t="s">
        <v>175</v>
      </c>
      <c r="F75" s="7" t="s">
        <v>176</v>
      </c>
      <c r="G75" s="147" t="s">
        <v>177</v>
      </c>
      <c r="H75" s="16" t="s">
        <v>178</v>
      </c>
      <c r="I75" s="10" t="s">
        <v>14</v>
      </c>
      <c r="J75" s="11" t="s">
        <v>16</v>
      </c>
      <c r="K75" s="12" t="s">
        <v>18</v>
      </c>
      <c r="L75" s="12" t="s">
        <v>20</v>
      </c>
      <c r="M75" s="10" t="s">
        <v>14</v>
      </c>
      <c r="N75" s="11" t="s">
        <v>16</v>
      </c>
      <c r="O75" s="12" t="s">
        <v>18</v>
      </c>
      <c r="P75" s="12" t="s">
        <v>20</v>
      </c>
      <c r="Q75" s="10" t="s">
        <v>14</v>
      </c>
      <c r="R75" s="11" t="s">
        <v>16</v>
      </c>
      <c r="S75" s="12" t="s">
        <v>18</v>
      </c>
      <c r="T75" s="12" t="s">
        <v>20</v>
      </c>
      <c r="U75" s="10" t="s">
        <v>14</v>
      </c>
      <c r="V75" s="11" t="s">
        <v>16</v>
      </c>
      <c r="W75" s="12" t="s">
        <v>18</v>
      </c>
      <c r="X75" s="12" t="s">
        <v>20</v>
      </c>
      <c r="Y75" s="10" t="s">
        <v>14</v>
      </c>
      <c r="Z75" s="11" t="s">
        <v>16</v>
      </c>
      <c r="AA75" s="12" t="s">
        <v>18</v>
      </c>
      <c r="AB75" s="12" t="s">
        <v>20</v>
      </c>
      <c r="AC75" s="10" t="s">
        <v>14</v>
      </c>
      <c r="AD75" s="11" t="s">
        <v>16</v>
      </c>
      <c r="AE75" s="12" t="s">
        <v>18</v>
      </c>
      <c r="AF75" s="12" t="s">
        <v>20</v>
      </c>
      <c r="AG75" s="10" t="s">
        <v>14</v>
      </c>
      <c r="AH75" s="11" t="s">
        <v>16</v>
      </c>
      <c r="AI75" s="12" t="s">
        <v>18</v>
      </c>
      <c r="AJ75" s="12" t="s">
        <v>20</v>
      </c>
    </row>
    <row r="76" spans="2:36" ht="15" customHeight="1">
      <c r="B76" s="194" t="s">
        <v>224</v>
      </c>
      <c r="C76" s="195" t="s">
        <v>225</v>
      </c>
      <c r="D76" s="195"/>
      <c r="E76" s="19">
        <f>I76+M76+Q76+U76+Y76+AC76+AG76</f>
        <v>218280</v>
      </c>
      <c r="F76" s="20">
        <f t="shared" ref="F76:H78" si="146">J76+N76+R76+V76+Z76+AD76+AH76</f>
        <v>67223</v>
      </c>
      <c r="G76" s="21">
        <f t="shared" si="146"/>
        <v>67736</v>
      </c>
      <c r="H76" s="21">
        <f t="shared" si="146"/>
        <v>83321</v>
      </c>
      <c r="I76" s="19">
        <f>SUM(J76:L76)</f>
        <v>19350</v>
      </c>
      <c r="J76" s="20">
        <f>J77+J78</f>
        <v>5754</v>
      </c>
      <c r="K76" s="21">
        <f t="shared" ref="K76:L76" si="147">K77+K78</f>
        <v>6804</v>
      </c>
      <c r="L76" s="21">
        <f t="shared" si="147"/>
        <v>6792</v>
      </c>
      <c r="M76" s="19">
        <f>SUM(N76:P76)</f>
        <v>33940</v>
      </c>
      <c r="N76" s="20">
        <f>N77+N78</f>
        <v>10646</v>
      </c>
      <c r="O76" s="21">
        <f t="shared" ref="O76:P76" si="148">O77+O78</f>
        <v>10217</v>
      </c>
      <c r="P76" s="21">
        <f t="shared" si="148"/>
        <v>13077</v>
      </c>
      <c r="Q76" s="19">
        <f>SUM(R76:T76)</f>
        <v>35293</v>
      </c>
      <c r="R76" s="20">
        <f>R77+R78</f>
        <v>11171</v>
      </c>
      <c r="S76" s="21">
        <f t="shared" ref="S76:T76" si="149">S77+S78</f>
        <v>10559</v>
      </c>
      <c r="T76" s="21">
        <f t="shared" si="149"/>
        <v>13563</v>
      </c>
      <c r="U76" s="19">
        <f>SUM(V76:X76)</f>
        <v>34982</v>
      </c>
      <c r="V76" s="20">
        <f>V77+V78</f>
        <v>11014</v>
      </c>
      <c r="W76" s="21">
        <f t="shared" ref="W76:X76" si="150">W77+W78</f>
        <v>10601</v>
      </c>
      <c r="X76" s="21">
        <f t="shared" si="150"/>
        <v>13367</v>
      </c>
      <c r="Y76" s="19">
        <f>SUM(Z76:AB76)</f>
        <v>35343</v>
      </c>
      <c r="Z76" s="20">
        <f>Z77+Z78</f>
        <v>11020</v>
      </c>
      <c r="AA76" s="21">
        <f t="shared" ref="AA76:AB76" si="151">AA77+AA78</f>
        <v>10678</v>
      </c>
      <c r="AB76" s="21">
        <f t="shared" si="151"/>
        <v>13645</v>
      </c>
      <c r="AC76" s="19">
        <f>SUM(AD76:AF76)</f>
        <v>34282</v>
      </c>
      <c r="AD76" s="20">
        <f>AD77+AD78</f>
        <v>10396</v>
      </c>
      <c r="AE76" s="21">
        <f t="shared" ref="AE76:AF76" si="152">AE77+AE78</f>
        <v>10423</v>
      </c>
      <c r="AF76" s="21">
        <f t="shared" si="152"/>
        <v>13463</v>
      </c>
      <c r="AG76" s="19">
        <f>SUM(AH76:AJ76)</f>
        <v>25090</v>
      </c>
      <c r="AH76" s="20">
        <f>AH77+AH78</f>
        <v>7222</v>
      </c>
      <c r="AI76" s="21">
        <f t="shared" ref="AI76:AJ76" si="153">AI77+AI78</f>
        <v>8454</v>
      </c>
      <c r="AJ76" s="21">
        <f t="shared" si="153"/>
        <v>9414</v>
      </c>
    </row>
    <row r="77" spans="2:36" ht="15" customHeight="1">
      <c r="B77" s="194"/>
      <c r="C77" s="194" t="s">
        <v>179</v>
      </c>
      <c r="D77" s="4" t="s">
        <v>180</v>
      </c>
      <c r="E77" s="22">
        <f t="shared" ref="E77:E78" si="154">I77+M77+Q77+U77+Y77+AC77+AG77</f>
        <v>112536</v>
      </c>
      <c r="F77" s="23">
        <f>J77+N77+R77+V77+Z77+AD77+AH77</f>
        <v>35402</v>
      </c>
      <c r="G77" s="24">
        <f t="shared" si="146"/>
        <v>34532</v>
      </c>
      <c r="H77" s="24">
        <f t="shared" si="146"/>
        <v>42602</v>
      </c>
      <c r="I77" s="22">
        <f t="shared" ref="I77:I82" si="155">SUM(J77:L77)</f>
        <v>9869</v>
      </c>
      <c r="J77" s="23">
        <v>2906</v>
      </c>
      <c r="K77" s="24">
        <v>3484</v>
      </c>
      <c r="L77" s="24">
        <v>3479</v>
      </c>
      <c r="M77" s="22">
        <f t="shared" ref="M77:M82" si="156">SUM(N77:P77)</f>
        <v>17562</v>
      </c>
      <c r="N77" s="23">
        <v>5605</v>
      </c>
      <c r="O77" s="24">
        <v>5299</v>
      </c>
      <c r="P77" s="24">
        <v>6658</v>
      </c>
      <c r="Q77" s="22">
        <f t="shared" ref="Q77:Q82" si="157">SUM(R77:T77)</f>
        <v>18141</v>
      </c>
      <c r="R77" s="23">
        <v>5908</v>
      </c>
      <c r="S77" s="24">
        <v>5283</v>
      </c>
      <c r="T77" s="24">
        <v>6950</v>
      </c>
      <c r="U77" s="22">
        <f t="shared" ref="U77:U82" si="158">SUM(V77:X77)</f>
        <v>18047</v>
      </c>
      <c r="V77" s="23">
        <v>5880</v>
      </c>
      <c r="W77" s="24">
        <v>5413</v>
      </c>
      <c r="X77" s="24">
        <v>6754</v>
      </c>
      <c r="Y77" s="22">
        <f t="shared" ref="Y77:Y82" si="159">SUM(Z77:AB77)</f>
        <v>18220</v>
      </c>
      <c r="Z77" s="23">
        <v>5806</v>
      </c>
      <c r="AA77" s="24">
        <v>5441</v>
      </c>
      <c r="AB77" s="24">
        <v>6973</v>
      </c>
      <c r="AC77" s="22">
        <f t="shared" ref="AC77:AC82" si="160">SUM(AD77:AF77)</f>
        <v>17714</v>
      </c>
      <c r="AD77" s="23">
        <v>5510</v>
      </c>
      <c r="AE77" s="24">
        <v>5257</v>
      </c>
      <c r="AF77" s="24">
        <v>6947</v>
      </c>
      <c r="AG77" s="22">
        <f t="shared" ref="AG77:AG82" si="161">SUM(AH77:AJ77)</f>
        <v>12983</v>
      </c>
      <c r="AH77" s="23">
        <v>3787</v>
      </c>
      <c r="AI77" s="24">
        <v>4355</v>
      </c>
      <c r="AJ77" s="24">
        <v>4841</v>
      </c>
    </row>
    <row r="78" spans="2:36" ht="15" customHeight="1">
      <c r="B78" s="194"/>
      <c r="C78" s="194"/>
      <c r="D78" s="148" t="s">
        <v>162</v>
      </c>
      <c r="E78" s="25">
        <f t="shared" si="154"/>
        <v>105744</v>
      </c>
      <c r="F78" s="26">
        <f t="shared" si="146"/>
        <v>31821</v>
      </c>
      <c r="G78" s="27">
        <f t="shared" si="146"/>
        <v>33204</v>
      </c>
      <c r="H78" s="27">
        <f t="shared" si="146"/>
        <v>40719</v>
      </c>
      <c r="I78" s="25">
        <f t="shared" si="155"/>
        <v>9481</v>
      </c>
      <c r="J78" s="26">
        <v>2848</v>
      </c>
      <c r="K78" s="27">
        <v>3320</v>
      </c>
      <c r="L78" s="27">
        <v>3313</v>
      </c>
      <c r="M78" s="25">
        <f t="shared" si="156"/>
        <v>16378</v>
      </c>
      <c r="N78" s="26">
        <v>5041</v>
      </c>
      <c r="O78" s="27">
        <v>4918</v>
      </c>
      <c r="P78" s="27">
        <v>6419</v>
      </c>
      <c r="Q78" s="25">
        <f t="shared" si="157"/>
        <v>17152</v>
      </c>
      <c r="R78" s="26">
        <v>5263</v>
      </c>
      <c r="S78" s="27">
        <v>5276</v>
      </c>
      <c r="T78" s="27">
        <v>6613</v>
      </c>
      <c r="U78" s="25">
        <f t="shared" si="158"/>
        <v>16935</v>
      </c>
      <c r="V78" s="26">
        <v>5134</v>
      </c>
      <c r="W78" s="27">
        <v>5188</v>
      </c>
      <c r="X78" s="27">
        <v>6613</v>
      </c>
      <c r="Y78" s="25">
        <f t="shared" si="159"/>
        <v>17123</v>
      </c>
      <c r="Z78" s="26">
        <v>5214</v>
      </c>
      <c r="AA78" s="27">
        <v>5237</v>
      </c>
      <c r="AB78" s="27">
        <v>6672</v>
      </c>
      <c r="AC78" s="25">
        <f t="shared" si="160"/>
        <v>16568</v>
      </c>
      <c r="AD78" s="26">
        <v>4886</v>
      </c>
      <c r="AE78" s="27">
        <v>5166</v>
      </c>
      <c r="AF78" s="27">
        <v>6516</v>
      </c>
      <c r="AG78" s="25">
        <f t="shared" si="161"/>
        <v>12107</v>
      </c>
      <c r="AH78" s="26">
        <v>3435</v>
      </c>
      <c r="AI78" s="27">
        <v>4099</v>
      </c>
      <c r="AJ78" s="27">
        <v>4573</v>
      </c>
    </row>
    <row r="79" spans="2:36" ht="15" customHeight="1">
      <c r="B79" s="194"/>
      <c r="C79" s="202" t="s">
        <v>163</v>
      </c>
      <c r="D79" s="58" t="s">
        <v>164</v>
      </c>
      <c r="E79" s="59">
        <f>SUM(F79:H79)</f>
        <v>173840</v>
      </c>
      <c r="F79" s="60">
        <f>N76+R76+V76+Z76+AD76</f>
        <v>54247</v>
      </c>
      <c r="G79" s="61">
        <f t="shared" ref="G79:H79" si="162">O76+S76+W76+AA76+AE76</f>
        <v>52478</v>
      </c>
      <c r="H79" s="61">
        <f t="shared" si="162"/>
        <v>67115</v>
      </c>
      <c r="I79" s="59">
        <f t="shared" si="155"/>
        <v>0</v>
      </c>
      <c r="J79" s="60"/>
      <c r="K79" s="61"/>
      <c r="L79" s="61"/>
      <c r="M79" s="59">
        <f t="shared" si="156"/>
        <v>0</v>
      </c>
      <c r="N79" s="60"/>
      <c r="O79" s="61"/>
      <c r="P79" s="61"/>
      <c r="Q79" s="59">
        <f t="shared" si="157"/>
        <v>0</v>
      </c>
      <c r="R79" s="60"/>
      <c r="S79" s="61"/>
      <c r="T79" s="61"/>
      <c r="U79" s="59">
        <f t="shared" si="158"/>
        <v>0</v>
      </c>
      <c r="V79" s="60"/>
      <c r="W79" s="61"/>
      <c r="X79" s="61"/>
      <c r="Y79" s="59">
        <f t="shared" si="159"/>
        <v>0</v>
      </c>
      <c r="Z79" s="60"/>
      <c r="AA79" s="61"/>
      <c r="AB79" s="61"/>
      <c r="AC79" s="59">
        <f t="shared" si="160"/>
        <v>0</v>
      </c>
      <c r="AD79" s="60"/>
      <c r="AE79" s="61"/>
      <c r="AF79" s="61"/>
      <c r="AG79" s="59">
        <f t="shared" si="161"/>
        <v>0</v>
      </c>
      <c r="AH79" s="60"/>
      <c r="AI79" s="61"/>
      <c r="AJ79" s="61"/>
    </row>
    <row r="80" spans="2:36" ht="15" customHeight="1">
      <c r="B80" s="194"/>
      <c r="C80" s="202"/>
      <c r="D80" s="62" t="s">
        <v>165</v>
      </c>
      <c r="E80" s="63">
        <f>SUM(F80:H80)</f>
        <v>44440</v>
      </c>
      <c r="F80" s="64">
        <f>J76+AH76</f>
        <v>12976</v>
      </c>
      <c r="G80" s="65">
        <f t="shared" ref="G80:H80" si="163">K76+AI76</f>
        <v>15258</v>
      </c>
      <c r="H80" s="65">
        <f t="shared" si="163"/>
        <v>16206</v>
      </c>
      <c r="I80" s="63">
        <f t="shared" si="155"/>
        <v>0</v>
      </c>
      <c r="J80" s="64"/>
      <c r="K80" s="65"/>
      <c r="L80" s="65"/>
      <c r="M80" s="63">
        <f t="shared" si="156"/>
        <v>0</v>
      </c>
      <c r="N80" s="64"/>
      <c r="O80" s="65"/>
      <c r="P80" s="65"/>
      <c r="Q80" s="63">
        <f t="shared" si="157"/>
        <v>0</v>
      </c>
      <c r="R80" s="64"/>
      <c r="S80" s="65"/>
      <c r="T80" s="65"/>
      <c r="U80" s="63">
        <f t="shared" si="158"/>
        <v>0</v>
      </c>
      <c r="V80" s="64"/>
      <c r="W80" s="65"/>
      <c r="X80" s="65"/>
      <c r="Y80" s="63">
        <f t="shared" si="159"/>
        <v>0</v>
      </c>
      <c r="Z80" s="64"/>
      <c r="AA80" s="65"/>
      <c r="AB80" s="65"/>
      <c r="AC80" s="63">
        <f t="shared" si="160"/>
        <v>0</v>
      </c>
      <c r="AD80" s="64"/>
      <c r="AE80" s="65"/>
      <c r="AF80" s="65"/>
      <c r="AG80" s="63">
        <f t="shared" si="161"/>
        <v>0</v>
      </c>
      <c r="AH80" s="64"/>
      <c r="AI80" s="65"/>
      <c r="AJ80" s="65"/>
    </row>
    <row r="81" spans="2:36" ht="15" customHeight="1">
      <c r="B81" s="194"/>
      <c r="C81" s="194" t="s">
        <v>166</v>
      </c>
      <c r="D81" s="4" t="s">
        <v>167</v>
      </c>
      <c r="E81" s="22">
        <f t="shared" ref="E81:H82" si="164">I81+M81+Q81+U81+Y81+AC81+AG81</f>
        <v>182835</v>
      </c>
      <c r="F81" s="23">
        <f t="shared" si="164"/>
        <v>57573</v>
      </c>
      <c r="G81" s="24">
        <f t="shared" si="164"/>
        <v>55808</v>
      </c>
      <c r="H81" s="24">
        <f t="shared" si="164"/>
        <v>69454</v>
      </c>
      <c r="I81" s="22">
        <f t="shared" si="155"/>
        <v>15319</v>
      </c>
      <c r="J81" s="23">
        <v>4646</v>
      </c>
      <c r="K81" s="24">
        <v>5216</v>
      </c>
      <c r="L81" s="24">
        <v>5457</v>
      </c>
      <c r="M81" s="22">
        <f t="shared" si="156"/>
        <v>28729</v>
      </c>
      <c r="N81" s="23">
        <v>9278</v>
      </c>
      <c r="O81" s="24">
        <v>8507</v>
      </c>
      <c r="P81" s="24">
        <v>10944</v>
      </c>
      <c r="Q81" s="22">
        <f t="shared" si="157"/>
        <v>29609</v>
      </c>
      <c r="R81" s="23">
        <v>9559</v>
      </c>
      <c r="S81" s="24">
        <v>8780</v>
      </c>
      <c r="T81" s="24">
        <v>11270</v>
      </c>
      <c r="U81" s="22">
        <f t="shared" si="158"/>
        <v>29425</v>
      </c>
      <c r="V81" s="23">
        <v>9540</v>
      </c>
      <c r="W81" s="24">
        <v>8727</v>
      </c>
      <c r="X81" s="24">
        <v>11158</v>
      </c>
      <c r="Y81" s="22">
        <f t="shared" si="159"/>
        <v>30105</v>
      </c>
      <c r="Z81" s="23">
        <v>9575</v>
      </c>
      <c r="AA81" s="24">
        <v>8981</v>
      </c>
      <c r="AB81" s="24">
        <v>11549</v>
      </c>
      <c r="AC81" s="22">
        <f t="shared" si="160"/>
        <v>29114</v>
      </c>
      <c r="AD81" s="23">
        <v>8973</v>
      </c>
      <c r="AE81" s="24">
        <v>8750</v>
      </c>
      <c r="AF81" s="24">
        <v>11391</v>
      </c>
      <c r="AG81" s="22">
        <f t="shared" si="161"/>
        <v>20534</v>
      </c>
      <c r="AH81" s="23">
        <v>6002</v>
      </c>
      <c r="AI81" s="24">
        <v>6847</v>
      </c>
      <c r="AJ81" s="24">
        <v>7685</v>
      </c>
    </row>
    <row r="82" spans="2:36" ht="15" customHeight="1">
      <c r="B82" s="194"/>
      <c r="C82" s="194"/>
      <c r="D82" s="5" t="s">
        <v>168</v>
      </c>
      <c r="E82" s="28">
        <f t="shared" si="164"/>
        <v>35445</v>
      </c>
      <c r="F82" s="29">
        <f t="shared" si="164"/>
        <v>9650</v>
      </c>
      <c r="G82" s="30">
        <f t="shared" si="164"/>
        <v>11928</v>
      </c>
      <c r="H82" s="30">
        <f t="shared" si="164"/>
        <v>13867</v>
      </c>
      <c r="I82" s="28">
        <f t="shared" si="155"/>
        <v>4031</v>
      </c>
      <c r="J82" s="29">
        <v>1108</v>
      </c>
      <c r="K82" s="30">
        <v>1588</v>
      </c>
      <c r="L82" s="30">
        <v>1335</v>
      </c>
      <c r="M82" s="28">
        <f t="shared" si="156"/>
        <v>5211</v>
      </c>
      <c r="N82" s="29">
        <v>1368</v>
      </c>
      <c r="O82" s="30">
        <v>1710</v>
      </c>
      <c r="P82" s="30">
        <v>2133</v>
      </c>
      <c r="Q82" s="28">
        <f t="shared" si="157"/>
        <v>5684</v>
      </c>
      <c r="R82" s="29">
        <v>1612</v>
      </c>
      <c r="S82" s="30">
        <v>1779</v>
      </c>
      <c r="T82" s="30">
        <v>2293</v>
      </c>
      <c r="U82" s="28">
        <f t="shared" si="158"/>
        <v>5557</v>
      </c>
      <c r="V82" s="29">
        <v>1474</v>
      </c>
      <c r="W82" s="30">
        <v>1874</v>
      </c>
      <c r="X82" s="30">
        <v>2209</v>
      </c>
      <c r="Y82" s="28">
        <f t="shared" si="159"/>
        <v>5238</v>
      </c>
      <c r="Z82" s="29">
        <v>1445</v>
      </c>
      <c r="AA82" s="30">
        <v>1697</v>
      </c>
      <c r="AB82" s="30">
        <v>2096</v>
      </c>
      <c r="AC82" s="28">
        <f t="shared" si="160"/>
        <v>5168</v>
      </c>
      <c r="AD82" s="29">
        <v>1423</v>
      </c>
      <c r="AE82" s="30">
        <v>1673</v>
      </c>
      <c r="AF82" s="30">
        <v>2072</v>
      </c>
      <c r="AG82" s="28">
        <f t="shared" si="161"/>
        <v>4556</v>
      </c>
      <c r="AH82" s="29">
        <v>1220</v>
      </c>
      <c r="AI82" s="30">
        <v>1607</v>
      </c>
      <c r="AJ82" s="30">
        <v>1729</v>
      </c>
    </row>
    <row r="83" spans="2:36" ht="15" customHeight="1">
      <c r="B83" s="194"/>
      <c r="C83" s="194"/>
      <c r="D83" s="148" t="s">
        <v>169</v>
      </c>
      <c r="E83" s="49">
        <f>E82/E76</f>
        <v>0.16238317757009346</v>
      </c>
      <c r="F83" s="50">
        <f t="shared" ref="F83:H83" si="165">F82/F76</f>
        <v>0.14355205807536112</v>
      </c>
      <c r="G83" s="51">
        <f t="shared" si="165"/>
        <v>0.17609542931380653</v>
      </c>
      <c r="H83" s="51">
        <f t="shared" si="165"/>
        <v>0.16642863143745273</v>
      </c>
      <c r="I83" s="49">
        <f>I82/I76</f>
        <v>0.2083204134366925</v>
      </c>
      <c r="J83" s="50">
        <f t="shared" ref="J83:L83" si="166">J82/J76</f>
        <v>0.19256169621133123</v>
      </c>
      <c r="K83" s="51">
        <f t="shared" si="166"/>
        <v>0.23339212228101117</v>
      </c>
      <c r="L83" s="51">
        <f t="shared" si="166"/>
        <v>0.19655477031802121</v>
      </c>
      <c r="M83" s="49">
        <f>M82/M76</f>
        <v>0.15353565114908663</v>
      </c>
      <c r="N83" s="50">
        <f t="shared" ref="N83:P83" si="167">N82/N76</f>
        <v>0.1284989667480744</v>
      </c>
      <c r="O83" s="51">
        <f t="shared" si="167"/>
        <v>0.16736811197024568</v>
      </c>
      <c r="P83" s="51">
        <f t="shared" si="167"/>
        <v>0.16311080523055746</v>
      </c>
      <c r="Q83" s="49">
        <f>Q82/Q76</f>
        <v>0.16105176663927692</v>
      </c>
      <c r="R83" s="50">
        <f t="shared" ref="R83:T83" si="168">R82/R76</f>
        <v>0.1443022110822666</v>
      </c>
      <c r="S83" s="51">
        <f t="shared" si="168"/>
        <v>0.16848186381286107</v>
      </c>
      <c r="T83" s="51">
        <f t="shared" si="168"/>
        <v>0.16906289169062891</v>
      </c>
      <c r="U83" s="49">
        <f>U82/U76</f>
        <v>0.15885312446401006</v>
      </c>
      <c r="V83" s="50">
        <f t="shared" ref="V83:X83" si="169">V82/V76</f>
        <v>0.13382967132740148</v>
      </c>
      <c r="W83" s="51">
        <f t="shared" si="169"/>
        <v>0.17677577587020094</v>
      </c>
      <c r="X83" s="51">
        <f t="shared" si="169"/>
        <v>0.16525772424627816</v>
      </c>
      <c r="Y83" s="49">
        <f>Y82/Y76</f>
        <v>0.14820473644003057</v>
      </c>
      <c r="Z83" s="50">
        <f t="shared" ref="Z83:AB83" si="170">Z82/Z76</f>
        <v>0.13112522686025407</v>
      </c>
      <c r="AA83" s="51">
        <f t="shared" si="170"/>
        <v>0.15892489230192919</v>
      </c>
      <c r="AB83" s="51">
        <f t="shared" si="170"/>
        <v>0.15360938072554048</v>
      </c>
      <c r="AC83" s="49">
        <f>AC82/AC76</f>
        <v>0.1507496645469926</v>
      </c>
      <c r="AD83" s="50">
        <f t="shared" ref="AD83:AF83" si="171">AD82/AD76</f>
        <v>0.13687956906502502</v>
      </c>
      <c r="AE83" s="51">
        <f t="shared" si="171"/>
        <v>0.16051040967092009</v>
      </c>
      <c r="AF83" s="51">
        <f t="shared" si="171"/>
        <v>0.15390329049988857</v>
      </c>
      <c r="AG83" s="49">
        <f>AG82/AG76</f>
        <v>0.18158628935831009</v>
      </c>
      <c r="AH83" s="50">
        <f t="shared" ref="AH83:AJ83" si="172">AH82/AH76</f>
        <v>0.1689282747161451</v>
      </c>
      <c r="AI83" s="51">
        <f t="shared" si="172"/>
        <v>0.19008753252898036</v>
      </c>
      <c r="AJ83" s="51">
        <f t="shared" si="172"/>
        <v>0.18366263012534523</v>
      </c>
    </row>
    <row r="84" spans="2:36" ht="15" customHeight="1">
      <c r="B84" s="194" t="s">
        <v>159</v>
      </c>
      <c r="C84" s="195" t="s">
        <v>170</v>
      </c>
      <c r="D84" s="195"/>
      <c r="E84" s="19">
        <f t="shared" ref="E84:H86" si="173">I84+M84+Q84+U84+Y84+AC84+AG84</f>
        <v>0</v>
      </c>
      <c r="F84" s="20">
        <f t="shared" si="173"/>
        <v>0</v>
      </c>
      <c r="G84" s="21">
        <f t="shared" si="173"/>
        <v>0</v>
      </c>
      <c r="H84" s="21">
        <f t="shared" si="173"/>
        <v>0</v>
      </c>
      <c r="I84" s="19">
        <f>SUM(J84:L84)</f>
        <v>0</v>
      </c>
      <c r="J84" s="20">
        <f>J85+J86</f>
        <v>0</v>
      </c>
      <c r="K84" s="21">
        <f t="shared" ref="K84:L84" si="174">K85+K86</f>
        <v>0</v>
      </c>
      <c r="L84" s="21">
        <f t="shared" si="174"/>
        <v>0</v>
      </c>
      <c r="M84" s="19">
        <f>SUM(N84:P84)</f>
        <v>0</v>
      </c>
      <c r="N84" s="20">
        <f>N85+N86</f>
        <v>0</v>
      </c>
      <c r="O84" s="21">
        <f t="shared" ref="O84:P84" si="175">O85+O86</f>
        <v>0</v>
      </c>
      <c r="P84" s="21">
        <f t="shared" si="175"/>
        <v>0</v>
      </c>
      <c r="Q84" s="19">
        <f>SUM(R84:T84)</f>
        <v>0</v>
      </c>
      <c r="R84" s="20">
        <f>R85+R86</f>
        <v>0</v>
      </c>
      <c r="S84" s="21">
        <f t="shared" ref="S84:T84" si="176">S85+S86</f>
        <v>0</v>
      </c>
      <c r="T84" s="21">
        <f t="shared" si="176"/>
        <v>0</v>
      </c>
      <c r="U84" s="19">
        <f>SUM(V84:X84)</f>
        <v>0</v>
      </c>
      <c r="V84" s="20">
        <f>V85+V86</f>
        <v>0</v>
      </c>
      <c r="W84" s="21">
        <f t="shared" ref="W84:X84" si="177">W85+W86</f>
        <v>0</v>
      </c>
      <c r="X84" s="21">
        <f t="shared" si="177"/>
        <v>0</v>
      </c>
      <c r="Y84" s="19">
        <f>SUM(Z84:AB84)</f>
        <v>0</v>
      </c>
      <c r="Z84" s="20">
        <f>Z85+Z86</f>
        <v>0</v>
      </c>
      <c r="AA84" s="21">
        <f t="shared" ref="AA84:AB84" si="178">AA85+AA86</f>
        <v>0</v>
      </c>
      <c r="AB84" s="21">
        <f t="shared" si="178"/>
        <v>0</v>
      </c>
      <c r="AC84" s="19">
        <f>SUM(AD84:AF84)</f>
        <v>0</v>
      </c>
      <c r="AD84" s="20">
        <f>AD85+AD86</f>
        <v>0</v>
      </c>
      <c r="AE84" s="21">
        <f t="shared" ref="AE84:AF84" si="179">AE85+AE86</f>
        <v>0</v>
      </c>
      <c r="AF84" s="21">
        <f t="shared" si="179"/>
        <v>0</v>
      </c>
      <c r="AG84" s="19">
        <f>SUM(AH84:AJ84)</f>
        <v>0</v>
      </c>
      <c r="AH84" s="20">
        <f>AH85+AH86</f>
        <v>0</v>
      </c>
      <c r="AI84" s="21">
        <f t="shared" ref="AI84:AJ84" si="180">AI85+AI86</f>
        <v>0</v>
      </c>
      <c r="AJ84" s="21">
        <f t="shared" si="180"/>
        <v>0</v>
      </c>
    </row>
    <row r="85" spans="2:36" ht="15" customHeight="1">
      <c r="B85" s="194"/>
      <c r="C85" s="196" t="s">
        <v>171</v>
      </c>
      <c r="D85" s="196"/>
      <c r="E85" s="52">
        <f t="shared" si="173"/>
        <v>0</v>
      </c>
      <c r="F85" s="53">
        <f t="shared" si="173"/>
        <v>0</v>
      </c>
      <c r="G85" s="54">
        <f t="shared" si="173"/>
        <v>0</v>
      </c>
      <c r="H85" s="54">
        <f t="shared" si="173"/>
        <v>0</v>
      </c>
      <c r="I85" s="52">
        <f t="shared" ref="I85:I86" si="181">SUM(J85:L85)</f>
        <v>0</v>
      </c>
      <c r="J85" s="53"/>
      <c r="K85" s="54"/>
      <c r="L85" s="54"/>
      <c r="M85" s="52">
        <f t="shared" ref="M85:M86" si="182">SUM(N85:P85)</f>
        <v>0</v>
      </c>
      <c r="N85" s="53"/>
      <c r="O85" s="54"/>
      <c r="P85" s="54"/>
      <c r="Q85" s="52">
        <f t="shared" ref="Q85:Q86" si="183">SUM(R85:T85)</f>
        <v>0</v>
      </c>
      <c r="R85" s="53"/>
      <c r="S85" s="54"/>
      <c r="T85" s="54"/>
      <c r="U85" s="52">
        <f t="shared" ref="U85:U86" si="184">SUM(V85:X85)</f>
        <v>0</v>
      </c>
      <c r="V85" s="53"/>
      <c r="W85" s="54"/>
      <c r="X85" s="54"/>
      <c r="Y85" s="52">
        <f t="shared" ref="Y85:Y86" si="185">SUM(Z85:AB85)</f>
        <v>0</v>
      </c>
      <c r="Z85" s="53"/>
      <c r="AA85" s="54"/>
      <c r="AB85" s="54"/>
      <c r="AC85" s="52">
        <f t="shared" ref="AC85:AC86" si="186">SUM(AD85:AF85)</f>
        <v>0</v>
      </c>
      <c r="AD85" s="53"/>
      <c r="AE85" s="54"/>
      <c r="AF85" s="54"/>
      <c r="AG85" s="52">
        <f t="shared" ref="AG85:AG86" si="187">SUM(AH85:AJ85)</f>
        <v>0</v>
      </c>
      <c r="AH85" s="53"/>
      <c r="AI85" s="54"/>
      <c r="AJ85" s="54"/>
    </row>
    <row r="86" spans="2:36" ht="15" customHeight="1">
      <c r="B86" s="194"/>
      <c r="C86" s="197" t="s">
        <v>172</v>
      </c>
      <c r="D86" s="197"/>
      <c r="E86" s="25">
        <f t="shared" si="173"/>
        <v>0</v>
      </c>
      <c r="F86" s="26">
        <f t="shared" si="173"/>
        <v>0</v>
      </c>
      <c r="G86" s="27">
        <f t="shared" si="173"/>
        <v>0</v>
      </c>
      <c r="H86" s="27">
        <f t="shared" si="173"/>
        <v>0</v>
      </c>
      <c r="I86" s="25">
        <f t="shared" si="181"/>
        <v>0</v>
      </c>
      <c r="J86" s="26"/>
      <c r="K86" s="27"/>
      <c r="L86" s="27"/>
      <c r="M86" s="25">
        <f t="shared" si="182"/>
        <v>0</v>
      </c>
      <c r="N86" s="26"/>
      <c r="O86" s="27"/>
      <c r="P86" s="27"/>
      <c r="Q86" s="25">
        <f t="shared" si="183"/>
        <v>0</v>
      </c>
      <c r="R86" s="26"/>
      <c r="S86" s="27"/>
      <c r="T86" s="27"/>
      <c r="U86" s="25">
        <f t="shared" si="184"/>
        <v>0</v>
      </c>
      <c r="V86" s="26"/>
      <c r="W86" s="27"/>
      <c r="X86" s="27"/>
      <c r="Y86" s="25">
        <f t="shared" si="185"/>
        <v>0</v>
      </c>
      <c r="Z86" s="26"/>
      <c r="AA86" s="27"/>
      <c r="AB86" s="27"/>
      <c r="AC86" s="25">
        <f t="shared" si="186"/>
        <v>0</v>
      </c>
      <c r="AD86" s="26"/>
      <c r="AE86" s="27"/>
      <c r="AF86" s="27"/>
      <c r="AG86" s="25">
        <f t="shared" si="187"/>
        <v>0</v>
      </c>
      <c r="AH86" s="26"/>
      <c r="AI86" s="27"/>
      <c r="AJ86" s="27"/>
    </row>
    <row r="87" spans="2:36" ht="15" customHeight="1">
      <c r="B87" s="203" t="s">
        <v>160</v>
      </c>
      <c r="C87" s="203"/>
      <c r="D87" s="203"/>
      <c r="E87" s="203" t="s">
        <v>173</v>
      </c>
      <c r="F87" s="203"/>
      <c r="G87" s="203"/>
      <c r="H87" s="203"/>
      <c r="I87" s="242">
        <v>45256</v>
      </c>
      <c r="J87" s="242"/>
      <c r="K87" s="242"/>
      <c r="L87" s="242"/>
      <c r="M87" s="198">
        <v>45257</v>
      </c>
      <c r="N87" s="198"/>
      <c r="O87" s="198"/>
      <c r="P87" s="198"/>
      <c r="Q87" s="198">
        <v>45258</v>
      </c>
      <c r="R87" s="198"/>
      <c r="S87" s="198"/>
      <c r="T87" s="198"/>
      <c r="U87" s="198">
        <v>45259</v>
      </c>
      <c r="V87" s="198"/>
      <c r="W87" s="198"/>
      <c r="X87" s="198"/>
      <c r="Y87" s="198">
        <v>45260</v>
      </c>
      <c r="Z87" s="198"/>
      <c r="AA87" s="198"/>
      <c r="AB87" s="198"/>
      <c r="AC87" s="198"/>
      <c r="AD87" s="198"/>
      <c r="AE87" s="198"/>
      <c r="AF87" s="198"/>
      <c r="AG87" s="198"/>
      <c r="AH87" s="198"/>
      <c r="AI87" s="198"/>
      <c r="AJ87" s="198"/>
    </row>
    <row r="88" spans="2:36" ht="15" customHeight="1">
      <c r="B88" s="201" t="s">
        <v>174</v>
      </c>
      <c r="C88" s="201"/>
      <c r="D88" s="201"/>
      <c r="E88" s="6" t="s">
        <v>175</v>
      </c>
      <c r="F88" s="7" t="s">
        <v>176</v>
      </c>
      <c r="G88" s="147" t="s">
        <v>177</v>
      </c>
      <c r="H88" s="16" t="s">
        <v>178</v>
      </c>
      <c r="I88" s="10" t="s">
        <v>14</v>
      </c>
      <c r="J88" s="11" t="s">
        <v>16</v>
      </c>
      <c r="K88" s="12" t="s">
        <v>18</v>
      </c>
      <c r="L88" s="12" t="s">
        <v>20</v>
      </c>
      <c r="M88" s="10" t="s">
        <v>14</v>
      </c>
      <c r="N88" s="11" t="s">
        <v>16</v>
      </c>
      <c r="O88" s="12" t="s">
        <v>18</v>
      </c>
      <c r="P88" s="12" t="s">
        <v>20</v>
      </c>
      <c r="Q88" s="10" t="s">
        <v>14</v>
      </c>
      <c r="R88" s="11" t="s">
        <v>16</v>
      </c>
      <c r="S88" s="12" t="s">
        <v>18</v>
      </c>
      <c r="T88" s="12" t="s">
        <v>20</v>
      </c>
      <c r="U88" s="10" t="s">
        <v>14</v>
      </c>
      <c r="V88" s="11" t="s">
        <v>16</v>
      </c>
      <c r="W88" s="12" t="s">
        <v>18</v>
      </c>
      <c r="X88" s="12" t="s">
        <v>20</v>
      </c>
      <c r="Y88" s="10" t="s">
        <v>14</v>
      </c>
      <c r="Z88" s="11" t="s">
        <v>16</v>
      </c>
      <c r="AA88" s="12" t="s">
        <v>18</v>
      </c>
      <c r="AB88" s="12" t="s">
        <v>20</v>
      </c>
      <c r="AC88" s="10" t="s">
        <v>14</v>
      </c>
      <c r="AD88" s="11" t="s">
        <v>16</v>
      </c>
      <c r="AE88" s="12" t="s">
        <v>18</v>
      </c>
      <c r="AF88" s="12" t="s">
        <v>20</v>
      </c>
      <c r="AG88" s="10" t="s">
        <v>14</v>
      </c>
      <c r="AH88" s="11" t="s">
        <v>16</v>
      </c>
      <c r="AI88" s="12" t="s">
        <v>18</v>
      </c>
      <c r="AJ88" s="12" t="s">
        <v>20</v>
      </c>
    </row>
    <row r="89" spans="2:36" ht="15" customHeight="1">
      <c r="B89" s="194" t="s">
        <v>224</v>
      </c>
      <c r="C89" s="195" t="s">
        <v>225</v>
      </c>
      <c r="D89" s="195"/>
      <c r="E89" s="19">
        <f t="shared" ref="E89:H91" si="188">I89+M89+Q89+U89+Y89+AC89+AG89</f>
        <v>154319</v>
      </c>
      <c r="F89" s="20">
        <f t="shared" si="188"/>
        <v>48531</v>
      </c>
      <c r="G89" s="21">
        <f t="shared" si="188"/>
        <v>46868</v>
      </c>
      <c r="H89" s="21">
        <f t="shared" si="188"/>
        <v>58920</v>
      </c>
      <c r="I89" s="19">
        <f>SUM(J89:L89)</f>
        <v>19109</v>
      </c>
      <c r="J89" s="20">
        <f>J90+J91</f>
        <v>5597</v>
      </c>
      <c r="K89" s="21">
        <f t="shared" ref="K89:L89" si="189">K90+K91</f>
        <v>6581</v>
      </c>
      <c r="L89" s="21">
        <f t="shared" si="189"/>
        <v>6931</v>
      </c>
      <c r="M89" s="19">
        <f>SUM(N89:P89)</f>
        <v>32804</v>
      </c>
      <c r="N89" s="20">
        <f>N90+N91</f>
        <v>10235</v>
      </c>
      <c r="O89" s="21">
        <f t="shared" ref="O89:P89" si="190">O90+O91</f>
        <v>9864</v>
      </c>
      <c r="P89" s="21">
        <f t="shared" si="190"/>
        <v>12705</v>
      </c>
      <c r="Q89" s="19">
        <f>SUM(R89:T89)</f>
        <v>34897</v>
      </c>
      <c r="R89" s="20">
        <f>R90+R91</f>
        <v>11292</v>
      </c>
      <c r="S89" s="21">
        <f t="shared" ref="S89:T89" si="191">S90+S91</f>
        <v>10202</v>
      </c>
      <c r="T89" s="21">
        <f t="shared" si="191"/>
        <v>13403</v>
      </c>
      <c r="U89" s="19">
        <f>SUM(V89:X89)</f>
        <v>34465</v>
      </c>
      <c r="V89" s="20">
        <f>V90+V91</f>
        <v>10889</v>
      </c>
      <c r="W89" s="21">
        <f t="shared" ref="W89:X89" si="192">W90+W91</f>
        <v>10392</v>
      </c>
      <c r="X89" s="21">
        <f t="shared" si="192"/>
        <v>13184</v>
      </c>
      <c r="Y89" s="19">
        <f>SUM(Z89:AB89)</f>
        <v>33044</v>
      </c>
      <c r="Z89" s="20">
        <f>Z90+Z91</f>
        <v>10518</v>
      </c>
      <c r="AA89" s="21">
        <f t="shared" ref="AA89:AB89" si="193">AA90+AA91</f>
        <v>9829</v>
      </c>
      <c r="AB89" s="21">
        <f t="shared" si="193"/>
        <v>12697</v>
      </c>
      <c r="AC89" s="19">
        <f>SUM(AD89:AF89)</f>
        <v>0</v>
      </c>
      <c r="AD89" s="20"/>
      <c r="AE89" s="21"/>
      <c r="AF89" s="21"/>
      <c r="AG89" s="19">
        <f>SUM(AH89:AJ89)</f>
        <v>0</v>
      </c>
      <c r="AH89" s="20"/>
      <c r="AI89" s="21"/>
      <c r="AJ89" s="21"/>
    </row>
    <row r="90" spans="2:36" ht="15" customHeight="1">
      <c r="B90" s="194"/>
      <c r="C90" s="194" t="s">
        <v>179</v>
      </c>
      <c r="D90" s="4" t="s">
        <v>180</v>
      </c>
      <c r="E90" s="22">
        <f t="shared" si="188"/>
        <v>79380</v>
      </c>
      <c r="F90" s="23">
        <f t="shared" si="188"/>
        <v>25507</v>
      </c>
      <c r="G90" s="23">
        <f t="shared" si="188"/>
        <v>23796</v>
      </c>
      <c r="H90" s="23">
        <f t="shared" si="188"/>
        <v>30077</v>
      </c>
      <c r="I90" s="22">
        <f t="shared" ref="I90:I95" si="194">SUM(J90:L90)</f>
        <v>9780</v>
      </c>
      <c r="J90" s="23">
        <v>2801</v>
      </c>
      <c r="K90" s="23">
        <v>3387</v>
      </c>
      <c r="L90" s="24">
        <v>3592</v>
      </c>
      <c r="M90" s="22">
        <f t="shared" ref="M90:M95" si="195">SUM(N90:P90)</f>
        <v>16980</v>
      </c>
      <c r="N90" s="23">
        <v>5412</v>
      </c>
      <c r="O90" s="24">
        <v>5031</v>
      </c>
      <c r="P90" s="24">
        <v>6537</v>
      </c>
      <c r="Q90" s="22">
        <f t="shared" ref="Q90:Q95" si="196">SUM(R90:T90)</f>
        <v>17898</v>
      </c>
      <c r="R90" s="23">
        <v>5941</v>
      </c>
      <c r="S90" s="24">
        <v>5150</v>
      </c>
      <c r="T90" s="24">
        <v>6807</v>
      </c>
      <c r="U90" s="22">
        <f t="shared" ref="U90:U95" si="197">SUM(V90:X90)</f>
        <v>17807</v>
      </c>
      <c r="V90" s="23">
        <v>5762</v>
      </c>
      <c r="W90" s="24">
        <v>5287</v>
      </c>
      <c r="X90" s="24">
        <v>6758</v>
      </c>
      <c r="Y90" s="22">
        <f>SUM(Z90:AB90)</f>
        <v>16915</v>
      </c>
      <c r="Z90" s="23">
        <v>5591</v>
      </c>
      <c r="AA90" s="24">
        <v>4941</v>
      </c>
      <c r="AB90" s="24">
        <v>6383</v>
      </c>
      <c r="AC90" s="22">
        <f t="shared" ref="AC90:AC95" si="198">SUM(AD90:AF90)</f>
        <v>0</v>
      </c>
      <c r="AD90" s="23"/>
      <c r="AE90" s="24"/>
      <c r="AF90" s="24"/>
      <c r="AG90" s="22">
        <f t="shared" ref="AG90:AG95" si="199">SUM(AH90:AJ90)</f>
        <v>0</v>
      </c>
      <c r="AH90" s="23"/>
      <c r="AI90" s="24"/>
      <c r="AJ90" s="24"/>
    </row>
    <row r="91" spans="2:36" ht="15" customHeight="1">
      <c r="B91" s="194"/>
      <c r="C91" s="194"/>
      <c r="D91" s="148" t="s">
        <v>162</v>
      </c>
      <c r="E91" s="22">
        <f t="shared" si="188"/>
        <v>74939</v>
      </c>
      <c r="F91" s="26">
        <f t="shared" si="188"/>
        <v>23024</v>
      </c>
      <c r="G91" s="27">
        <f t="shared" si="188"/>
        <v>23072</v>
      </c>
      <c r="H91" s="27">
        <f t="shared" si="188"/>
        <v>28843</v>
      </c>
      <c r="I91" s="25">
        <f t="shared" si="194"/>
        <v>9329</v>
      </c>
      <c r="J91" s="26">
        <v>2796</v>
      </c>
      <c r="K91" s="26">
        <v>3194</v>
      </c>
      <c r="L91" s="27">
        <v>3339</v>
      </c>
      <c r="M91" s="25">
        <f t="shared" si="195"/>
        <v>15824</v>
      </c>
      <c r="N91" s="26">
        <v>4823</v>
      </c>
      <c r="O91" s="27">
        <v>4833</v>
      </c>
      <c r="P91" s="27">
        <v>6168</v>
      </c>
      <c r="Q91" s="25">
        <f t="shared" si="196"/>
        <v>16999</v>
      </c>
      <c r="R91" s="26">
        <v>5351</v>
      </c>
      <c r="S91" s="27">
        <v>5052</v>
      </c>
      <c r="T91" s="27">
        <v>6596</v>
      </c>
      <c r="U91" s="25">
        <f t="shared" si="197"/>
        <v>16658</v>
      </c>
      <c r="V91" s="26">
        <v>5127</v>
      </c>
      <c r="W91" s="27">
        <v>5105</v>
      </c>
      <c r="X91" s="27">
        <v>6426</v>
      </c>
      <c r="Y91" s="25">
        <f t="shared" ref="Y91:Y95" si="200">SUM(Z91:AB91)</f>
        <v>16129</v>
      </c>
      <c r="Z91" s="26">
        <v>4927</v>
      </c>
      <c r="AA91" s="27">
        <v>4888</v>
      </c>
      <c r="AB91" s="27">
        <v>6314</v>
      </c>
      <c r="AC91" s="25">
        <f t="shared" si="198"/>
        <v>0</v>
      </c>
      <c r="AD91" s="26"/>
      <c r="AE91" s="27"/>
      <c r="AF91" s="27"/>
      <c r="AG91" s="25">
        <f t="shared" si="199"/>
        <v>0</v>
      </c>
      <c r="AH91" s="26"/>
      <c r="AI91" s="27"/>
      <c r="AJ91" s="27"/>
    </row>
    <row r="92" spans="2:36" ht="15" customHeight="1">
      <c r="B92" s="194"/>
      <c r="C92" s="202" t="s">
        <v>163</v>
      </c>
      <c r="D92" s="58" t="s">
        <v>164</v>
      </c>
      <c r="E92" s="59">
        <f>SUM(F92:H92)</f>
        <v>135210</v>
      </c>
      <c r="F92" s="60">
        <f>N89+R89+V89+Z89+AD89</f>
        <v>42934</v>
      </c>
      <c r="G92" s="60">
        <f t="shared" ref="G92" si="201">O89+S89+W89+AA89+AE89</f>
        <v>40287</v>
      </c>
      <c r="H92" s="60">
        <f>P89+T89+X89+AB89+AF89</f>
        <v>51989</v>
      </c>
      <c r="I92" s="59">
        <f t="shared" si="194"/>
        <v>0</v>
      </c>
      <c r="J92" s="60"/>
      <c r="K92" s="61"/>
      <c r="L92" s="61"/>
      <c r="M92" s="145">
        <f>SUM(N92:P92)</f>
        <v>0</v>
      </c>
      <c r="N92" s="60"/>
      <c r="O92" s="61"/>
      <c r="P92" s="61"/>
      <c r="Q92" s="59">
        <f t="shared" si="196"/>
        <v>0</v>
      </c>
      <c r="R92" s="60"/>
      <c r="S92" s="61"/>
      <c r="T92" s="61"/>
      <c r="U92" s="59">
        <f>SUM(V92:X92)</f>
        <v>0</v>
      </c>
      <c r="V92" s="60"/>
      <c r="W92" s="61"/>
      <c r="X92" s="61"/>
      <c r="Y92" s="59">
        <f>SUM(Z92:AB92)</f>
        <v>0</v>
      </c>
      <c r="Z92" s="60"/>
      <c r="AA92" s="61"/>
      <c r="AB92" s="61"/>
      <c r="AC92" s="59">
        <f t="shared" si="198"/>
        <v>0</v>
      </c>
      <c r="AD92" s="60"/>
      <c r="AE92" s="61"/>
      <c r="AF92" s="61"/>
      <c r="AG92" s="59">
        <f t="shared" si="199"/>
        <v>0</v>
      </c>
      <c r="AH92" s="60"/>
      <c r="AI92" s="61"/>
      <c r="AJ92" s="61"/>
    </row>
    <row r="93" spans="2:36" ht="15" customHeight="1">
      <c r="B93" s="194"/>
      <c r="C93" s="202"/>
      <c r="D93" s="62" t="s">
        <v>165</v>
      </c>
      <c r="E93" s="63">
        <f>SUM(F93:H93)</f>
        <v>19109</v>
      </c>
      <c r="F93" s="64">
        <f>J89+AH89</f>
        <v>5597</v>
      </c>
      <c r="G93" s="64">
        <f>K89+AI89</f>
        <v>6581</v>
      </c>
      <c r="H93" s="64">
        <f>L89+AJ89</f>
        <v>6931</v>
      </c>
      <c r="I93" s="63">
        <f t="shared" ref="I93" si="202">M89+AK89</f>
        <v>32804</v>
      </c>
      <c r="J93" s="64"/>
      <c r="K93" s="65"/>
      <c r="L93" s="65"/>
      <c r="M93" s="63">
        <f>SUM(N93:P93)</f>
        <v>0</v>
      </c>
      <c r="N93" s="64"/>
      <c r="O93" s="65"/>
      <c r="P93" s="65"/>
      <c r="Q93" s="146">
        <f>SUM(R93:T93)</f>
        <v>0</v>
      </c>
      <c r="R93" s="64"/>
      <c r="S93" s="65"/>
      <c r="T93" s="65"/>
      <c r="U93" s="63">
        <f t="shared" si="197"/>
        <v>0</v>
      </c>
      <c r="V93" s="64"/>
      <c r="W93" s="65"/>
      <c r="X93" s="65"/>
      <c r="Y93" s="63">
        <f t="shared" si="200"/>
        <v>0</v>
      </c>
      <c r="Z93" s="64"/>
      <c r="AA93" s="65"/>
      <c r="AB93" s="65"/>
      <c r="AC93" s="63">
        <f t="shared" si="198"/>
        <v>0</v>
      </c>
      <c r="AD93" s="64"/>
      <c r="AE93" s="65"/>
      <c r="AF93" s="65"/>
      <c r="AG93" s="63">
        <f t="shared" si="199"/>
        <v>0</v>
      </c>
      <c r="AH93" s="64"/>
      <c r="AI93" s="65"/>
      <c r="AJ93" s="65"/>
    </row>
    <row r="94" spans="2:36" ht="15" customHeight="1">
      <c r="B94" s="194"/>
      <c r="C94" s="194" t="s">
        <v>166</v>
      </c>
      <c r="D94" s="4" t="s">
        <v>167</v>
      </c>
      <c r="E94" s="22">
        <f t="shared" ref="E94:E95" si="203">SUM(F94:H94)</f>
        <v>130512</v>
      </c>
      <c r="F94" s="23">
        <f>J94+N94+R94+V94+Z94+AD94+AH94</f>
        <v>41955</v>
      </c>
      <c r="G94" s="23">
        <f t="shared" ref="G94:H95" si="204">K94+O94+S94+W94+AA94+AE94+AI94</f>
        <v>39017</v>
      </c>
      <c r="H94" s="23">
        <f t="shared" si="204"/>
        <v>49540</v>
      </c>
      <c r="I94" s="22">
        <f t="shared" si="194"/>
        <v>15255</v>
      </c>
      <c r="J94" s="23">
        <v>4595</v>
      </c>
      <c r="K94" s="23">
        <v>5176</v>
      </c>
      <c r="L94" s="24">
        <v>5484</v>
      </c>
      <c r="M94" s="22">
        <f t="shared" si="195"/>
        <v>28040</v>
      </c>
      <c r="N94" s="23">
        <v>8936</v>
      </c>
      <c r="O94" s="24">
        <v>8326</v>
      </c>
      <c r="P94" s="24">
        <v>10778</v>
      </c>
      <c r="Q94" s="22">
        <f t="shared" si="196"/>
        <v>29717</v>
      </c>
      <c r="R94" s="23">
        <v>9801</v>
      </c>
      <c r="S94" s="24">
        <v>8544</v>
      </c>
      <c r="T94" s="24">
        <v>11372</v>
      </c>
      <c r="U94" s="22">
        <f t="shared" si="197"/>
        <v>29277</v>
      </c>
      <c r="V94" s="23">
        <v>9415</v>
      </c>
      <c r="W94" s="24">
        <v>8682</v>
      </c>
      <c r="X94" s="24">
        <v>11180</v>
      </c>
      <c r="Y94" s="22">
        <f t="shared" si="200"/>
        <v>28223</v>
      </c>
      <c r="Z94" s="23">
        <v>9208</v>
      </c>
      <c r="AA94" s="24">
        <v>8289</v>
      </c>
      <c r="AB94" s="139">
        <v>10726</v>
      </c>
      <c r="AC94" s="22">
        <f t="shared" si="198"/>
        <v>0</v>
      </c>
      <c r="AD94" s="23"/>
      <c r="AE94" s="24"/>
      <c r="AF94" s="24"/>
      <c r="AG94" s="22">
        <f t="shared" si="199"/>
        <v>0</v>
      </c>
      <c r="AH94" s="23"/>
      <c r="AI94" s="24"/>
      <c r="AJ94" s="24"/>
    </row>
    <row r="95" spans="2:36" ht="15" customHeight="1">
      <c r="B95" s="194"/>
      <c r="C95" s="194"/>
      <c r="D95" s="5" t="s">
        <v>168</v>
      </c>
      <c r="E95" s="28">
        <f t="shared" si="203"/>
        <v>23807</v>
      </c>
      <c r="F95" s="29">
        <f>J95+N95+R95+V95+Z95+AD95+AH95</f>
        <v>6576</v>
      </c>
      <c r="G95" s="29">
        <f t="shared" si="204"/>
        <v>7851</v>
      </c>
      <c r="H95" s="29">
        <f>L95+P95+T95+X95+AB95+AF95+AJ95</f>
        <v>9380</v>
      </c>
      <c r="I95" s="28">
        <f t="shared" si="194"/>
        <v>3854</v>
      </c>
      <c r="J95" s="29">
        <v>1002</v>
      </c>
      <c r="K95" s="29">
        <v>1405</v>
      </c>
      <c r="L95" s="30">
        <v>1447</v>
      </c>
      <c r="M95" s="28">
        <f t="shared" si="195"/>
        <v>4764</v>
      </c>
      <c r="N95" s="29">
        <v>1299</v>
      </c>
      <c r="O95" s="30">
        <v>1538</v>
      </c>
      <c r="P95" s="30">
        <v>1927</v>
      </c>
      <c r="Q95" s="28">
        <f t="shared" si="196"/>
        <v>5180</v>
      </c>
      <c r="R95" s="29">
        <v>1491</v>
      </c>
      <c r="S95" s="89">
        <v>1658</v>
      </c>
      <c r="T95" s="30">
        <v>2031</v>
      </c>
      <c r="U95" s="28">
        <f t="shared" si="197"/>
        <v>5188</v>
      </c>
      <c r="V95" s="29">
        <v>1474</v>
      </c>
      <c r="W95" s="30">
        <v>1710</v>
      </c>
      <c r="X95" s="30">
        <v>2004</v>
      </c>
      <c r="Y95" s="28">
        <f t="shared" si="200"/>
        <v>4821</v>
      </c>
      <c r="Z95" s="29">
        <v>1310</v>
      </c>
      <c r="AA95" s="30">
        <v>1540</v>
      </c>
      <c r="AB95" s="160">
        <v>1971</v>
      </c>
      <c r="AC95" s="28">
        <f t="shared" si="198"/>
        <v>0</v>
      </c>
      <c r="AD95" s="29"/>
      <c r="AE95" s="30"/>
      <c r="AF95" s="30"/>
      <c r="AG95" s="28">
        <f t="shared" si="199"/>
        <v>0</v>
      </c>
      <c r="AH95" s="29"/>
      <c r="AI95" s="30"/>
      <c r="AJ95" s="30"/>
    </row>
    <row r="96" spans="2:36" ht="15" customHeight="1">
      <c r="B96" s="194"/>
      <c r="C96" s="194"/>
      <c r="D96" s="148" t="s">
        <v>169</v>
      </c>
      <c r="E96" s="49">
        <f>E95/E89</f>
        <v>0.15427134701494954</v>
      </c>
      <c r="F96" s="50">
        <f>F95/F89</f>
        <v>0.13550101996661928</v>
      </c>
      <c r="G96" s="51">
        <f t="shared" ref="G96" si="205">G95/G89</f>
        <v>0.16751301527694804</v>
      </c>
      <c r="H96" s="51">
        <f t="shared" ref="H96" si="206">L96+P96+T96+X96+AB96</f>
        <v>0.81921393854123592</v>
      </c>
      <c r="I96" s="49">
        <f>I95/I89</f>
        <v>0.2016850698623685</v>
      </c>
      <c r="J96" s="50">
        <f t="shared" ref="J96:L96" si="207">J95/J89</f>
        <v>0.17902447739860639</v>
      </c>
      <c r="K96" s="51">
        <f t="shared" si="207"/>
        <v>0.21349339006230056</v>
      </c>
      <c r="L96" s="51">
        <f t="shared" si="207"/>
        <v>0.2087721829461838</v>
      </c>
      <c r="M96" s="49">
        <f>M95/M89</f>
        <v>0.14522619192781369</v>
      </c>
      <c r="N96" s="50">
        <f t="shared" ref="N96:P96" si="208">N95/N89</f>
        <v>0.12691744015632633</v>
      </c>
      <c r="O96" s="51">
        <f t="shared" si="208"/>
        <v>0.1559205190592052</v>
      </c>
      <c r="P96" s="51">
        <f t="shared" si="208"/>
        <v>0.15167256985438804</v>
      </c>
      <c r="Q96" s="49">
        <f>Q95/Q89</f>
        <v>0.14843682838066311</v>
      </c>
      <c r="R96" s="50">
        <f t="shared" ref="R96:AB96" si="209">R95/R89</f>
        <v>0.1320403825717322</v>
      </c>
      <c r="S96" s="51">
        <f t="shared" si="209"/>
        <v>0.16251715349931387</v>
      </c>
      <c r="T96" s="51">
        <f t="shared" si="209"/>
        <v>0.15153323882712824</v>
      </c>
      <c r="U96" s="49">
        <f>U95/U89</f>
        <v>0.15052952270419265</v>
      </c>
      <c r="V96" s="50">
        <f t="shared" si="209"/>
        <v>0.13536596565341169</v>
      </c>
      <c r="W96" s="51">
        <f t="shared" si="209"/>
        <v>0.16454965357967669</v>
      </c>
      <c r="X96" s="51">
        <f t="shared" si="209"/>
        <v>0.15200242718446602</v>
      </c>
      <c r="Y96" s="49">
        <f>Y95/Y89</f>
        <v>0.14589638058346446</v>
      </c>
      <c r="Z96" s="50">
        <f t="shared" si="209"/>
        <v>0.12454839323065221</v>
      </c>
      <c r="AA96" s="51">
        <f t="shared" si="209"/>
        <v>0.15667921456913217</v>
      </c>
      <c r="AB96" s="51">
        <f t="shared" si="209"/>
        <v>0.15523351972906985</v>
      </c>
      <c r="AC96" s="49" t="e">
        <f>AC95/AC89</f>
        <v>#DIV/0!</v>
      </c>
      <c r="AD96" s="50"/>
      <c r="AE96" s="51"/>
      <c r="AF96" s="51"/>
      <c r="AG96" s="49" t="e">
        <f>AG95/AG89</f>
        <v>#DIV/0!</v>
      </c>
      <c r="AH96" s="50"/>
      <c r="AI96" s="51"/>
      <c r="AJ96" s="51"/>
    </row>
    <row r="97" spans="2:36" ht="15" customHeight="1">
      <c r="B97" s="194" t="s">
        <v>159</v>
      </c>
      <c r="C97" s="195" t="s">
        <v>170</v>
      </c>
      <c r="D97" s="195"/>
      <c r="E97" s="19">
        <f>I97+M97+Q97+U97+Y97+AC97+AG97</f>
        <v>0</v>
      </c>
      <c r="F97" s="20">
        <f>J97+N97+R97+V97+Z97+AD97+AH97</f>
        <v>0</v>
      </c>
      <c r="G97" s="20">
        <f t="shared" ref="G97:H99" si="210">K97+O97+S97+W97+AA97+AE97+AI97</f>
        <v>0</v>
      </c>
      <c r="H97" s="20">
        <f t="shared" si="210"/>
        <v>0</v>
      </c>
      <c r="I97" s="19">
        <f>SUM(J97:L97)</f>
        <v>0</v>
      </c>
      <c r="J97" s="20">
        <f>J98+J99</f>
        <v>0</v>
      </c>
      <c r="K97" s="21">
        <f t="shared" ref="K97:L97" si="211">K98+K99</f>
        <v>0</v>
      </c>
      <c r="L97" s="21">
        <f t="shared" si="211"/>
        <v>0</v>
      </c>
      <c r="M97" s="19">
        <f>SUM(N97:P97)</f>
        <v>0</v>
      </c>
      <c r="N97" s="20">
        <f>N98+N99</f>
        <v>0</v>
      </c>
      <c r="O97" s="21">
        <f t="shared" ref="O97:P97" si="212">O98+O99</f>
        <v>0</v>
      </c>
      <c r="P97" s="21">
        <f t="shared" si="212"/>
        <v>0</v>
      </c>
      <c r="Q97" s="19">
        <f>SUM(R97:T97)</f>
        <v>0</v>
      </c>
      <c r="R97" s="20">
        <f>R98+R99</f>
        <v>0</v>
      </c>
      <c r="S97" s="21">
        <f t="shared" ref="S97:T97" si="213">S98+S99</f>
        <v>0</v>
      </c>
      <c r="T97" s="21">
        <f t="shared" si="213"/>
        <v>0</v>
      </c>
      <c r="U97" s="19">
        <f>SUM(V97:X97)</f>
        <v>0</v>
      </c>
      <c r="V97" s="20"/>
      <c r="W97" s="21"/>
      <c r="X97" s="21"/>
      <c r="Y97" s="19">
        <f>SUM(Z97:AB97)</f>
        <v>0</v>
      </c>
      <c r="Z97" s="20"/>
      <c r="AA97" s="21"/>
      <c r="AB97" s="21"/>
      <c r="AC97" s="19">
        <f>SUM(AD97:AF97)</f>
        <v>0</v>
      </c>
      <c r="AD97" s="20"/>
      <c r="AE97" s="21"/>
      <c r="AF97" s="21"/>
      <c r="AG97" s="19">
        <f>SUM(AH97:AJ97)</f>
        <v>0</v>
      </c>
      <c r="AH97" s="20"/>
      <c r="AI97" s="21"/>
      <c r="AJ97" s="21"/>
    </row>
    <row r="98" spans="2:36" ht="15" customHeight="1">
      <c r="B98" s="194"/>
      <c r="C98" s="196" t="s">
        <v>171</v>
      </c>
      <c r="D98" s="196"/>
      <c r="E98" s="52">
        <f t="shared" ref="E98:F99" si="214">I98+M98+Q98+U98+Y98+AC98+AG98</f>
        <v>0</v>
      </c>
      <c r="F98" s="53">
        <f>J98+N98+R98+V98+Z98+AD98+AH98</f>
        <v>0</v>
      </c>
      <c r="G98" s="54">
        <f t="shared" si="210"/>
        <v>0</v>
      </c>
      <c r="H98" s="54">
        <f t="shared" si="210"/>
        <v>0</v>
      </c>
      <c r="I98" s="52">
        <f t="shared" ref="I98:I99" si="215">SUM(J98:L98)</f>
        <v>0</v>
      </c>
      <c r="J98" s="53"/>
      <c r="K98" s="54"/>
      <c r="L98" s="54"/>
      <c r="M98" s="52">
        <f>SUM(N98:P98)</f>
        <v>0</v>
      </c>
      <c r="N98" s="53"/>
      <c r="O98" s="54"/>
      <c r="P98" s="54"/>
      <c r="Q98" s="52">
        <f t="shared" ref="Q98:Q99" si="216">SUM(R98:T98)</f>
        <v>0</v>
      </c>
      <c r="R98" s="53"/>
      <c r="S98" s="54"/>
      <c r="T98" s="54"/>
      <c r="U98" s="52">
        <f t="shared" ref="U98:U99" si="217">SUM(V98:X98)</f>
        <v>0</v>
      </c>
      <c r="V98" s="53"/>
      <c r="W98" s="54"/>
      <c r="X98" s="54"/>
      <c r="Y98" s="52">
        <f t="shared" ref="Y98:Y99" si="218">SUM(Z98:AB98)</f>
        <v>0</v>
      </c>
      <c r="Z98" s="53"/>
      <c r="AA98" s="54"/>
      <c r="AB98" s="54"/>
      <c r="AC98" s="52">
        <f t="shared" ref="AC98:AC99" si="219">SUM(AD98:AF98)</f>
        <v>0</v>
      </c>
      <c r="AD98" s="53"/>
      <c r="AE98" s="54"/>
      <c r="AF98" s="54"/>
      <c r="AG98" s="52">
        <f t="shared" ref="AG98:AG99" si="220">SUM(AH98:AJ98)</f>
        <v>0</v>
      </c>
      <c r="AH98" s="53"/>
      <c r="AI98" s="54"/>
      <c r="AJ98" s="54"/>
    </row>
    <row r="99" spans="2:36" ht="15" customHeight="1">
      <c r="B99" s="194"/>
      <c r="C99" s="197" t="s">
        <v>172</v>
      </c>
      <c r="D99" s="197"/>
      <c r="E99" s="25">
        <f t="shared" si="214"/>
        <v>0</v>
      </c>
      <c r="F99" s="26">
        <f t="shared" si="214"/>
        <v>0</v>
      </c>
      <c r="G99" s="27">
        <f t="shared" si="210"/>
        <v>0</v>
      </c>
      <c r="H99" s="27">
        <f t="shared" si="210"/>
        <v>0</v>
      </c>
      <c r="I99" s="25">
        <f t="shared" si="215"/>
        <v>0</v>
      </c>
      <c r="J99" s="26"/>
      <c r="K99" s="27"/>
      <c r="L99" s="27"/>
      <c r="M99" s="25">
        <f>SUM(N99:P99)</f>
        <v>0</v>
      </c>
      <c r="N99" s="26"/>
      <c r="O99" s="27"/>
      <c r="P99" s="27"/>
      <c r="Q99" s="25">
        <f t="shared" si="216"/>
        <v>0</v>
      </c>
      <c r="R99" s="26"/>
      <c r="S99" s="27"/>
      <c r="T99" s="27"/>
      <c r="U99" s="25">
        <f t="shared" si="217"/>
        <v>0</v>
      </c>
      <c r="V99" s="26"/>
      <c r="W99" s="27"/>
      <c r="X99" s="27"/>
      <c r="Y99" s="25">
        <f t="shared" si="218"/>
        <v>0</v>
      </c>
      <c r="Z99" s="26"/>
      <c r="AA99" s="27"/>
      <c r="AB99" s="27"/>
      <c r="AC99" s="25">
        <f t="shared" si="219"/>
        <v>0</v>
      </c>
      <c r="AD99" s="26"/>
      <c r="AE99" s="27"/>
      <c r="AF99" s="27"/>
      <c r="AG99" s="25">
        <f t="shared" si="220"/>
        <v>0</v>
      </c>
      <c r="AH99" s="26"/>
      <c r="AI99" s="27"/>
      <c r="AJ99" s="27"/>
    </row>
  </sheetData>
  <mergeCells count="124">
    <mergeCell ref="B97:B99"/>
    <mergeCell ref="C97:D97"/>
    <mergeCell ref="C98:D98"/>
    <mergeCell ref="C99:D99"/>
    <mergeCell ref="AG87:AJ87"/>
    <mergeCell ref="B88:D88"/>
    <mergeCell ref="B89:B96"/>
    <mergeCell ref="C89:D89"/>
    <mergeCell ref="C90:C91"/>
    <mergeCell ref="C92:C93"/>
    <mergeCell ref="C94:C96"/>
    <mergeCell ref="I87:L87"/>
    <mergeCell ref="M87:P87"/>
    <mergeCell ref="Q87:T87"/>
    <mergeCell ref="U87:X87"/>
    <mergeCell ref="Y87:AB87"/>
    <mergeCell ref="AC87:AF87"/>
    <mergeCell ref="B84:B86"/>
    <mergeCell ref="C84:D84"/>
    <mergeCell ref="C85:D85"/>
    <mergeCell ref="C86:D86"/>
    <mergeCell ref="B87:D87"/>
    <mergeCell ref="E87:H87"/>
    <mergeCell ref="AG74:AJ74"/>
    <mergeCell ref="B75:D75"/>
    <mergeCell ref="B76:B83"/>
    <mergeCell ref="C76:D76"/>
    <mergeCell ref="C77:C78"/>
    <mergeCell ref="C79:C80"/>
    <mergeCell ref="C81:C83"/>
    <mergeCell ref="I74:L74"/>
    <mergeCell ref="M74:P74"/>
    <mergeCell ref="Q74:T74"/>
    <mergeCell ref="U74:X74"/>
    <mergeCell ref="Y74:AB74"/>
    <mergeCell ref="AC74:AF74"/>
    <mergeCell ref="B71:B73"/>
    <mergeCell ref="C71:D71"/>
    <mergeCell ref="C72:D72"/>
    <mergeCell ref="C73:D73"/>
    <mergeCell ref="B74:D74"/>
    <mergeCell ref="E74:H74"/>
    <mergeCell ref="AG61:AJ61"/>
    <mergeCell ref="B62:D62"/>
    <mergeCell ref="B63:B70"/>
    <mergeCell ref="C63:D63"/>
    <mergeCell ref="C64:C65"/>
    <mergeCell ref="C66:C67"/>
    <mergeCell ref="C68:C70"/>
    <mergeCell ref="I61:L61"/>
    <mergeCell ref="M61:P61"/>
    <mergeCell ref="Q61:T61"/>
    <mergeCell ref="U61:X61"/>
    <mergeCell ref="Y61:AB61"/>
    <mergeCell ref="AC61:AF61"/>
    <mergeCell ref="B58:B60"/>
    <mergeCell ref="C58:D58"/>
    <mergeCell ref="C59:D59"/>
    <mergeCell ref="C60:D60"/>
    <mergeCell ref="B61:D61"/>
    <mergeCell ref="E61:H61"/>
    <mergeCell ref="AG48:AJ48"/>
    <mergeCell ref="B49:D49"/>
    <mergeCell ref="B50:B57"/>
    <mergeCell ref="C50:D50"/>
    <mergeCell ref="C51:C52"/>
    <mergeCell ref="C53:C54"/>
    <mergeCell ref="C55:C57"/>
    <mergeCell ref="I48:L48"/>
    <mergeCell ref="M48:P48"/>
    <mergeCell ref="Q48:T48"/>
    <mergeCell ref="U48:X48"/>
    <mergeCell ref="Y48:AB48"/>
    <mergeCell ref="AC48:AF48"/>
    <mergeCell ref="B45:B47"/>
    <mergeCell ref="C45:D45"/>
    <mergeCell ref="C46:D46"/>
    <mergeCell ref="C47:D47"/>
    <mergeCell ref="B48:D48"/>
    <mergeCell ref="E48:H48"/>
    <mergeCell ref="AG35:AJ35"/>
    <mergeCell ref="B36:D36"/>
    <mergeCell ref="B37:B44"/>
    <mergeCell ref="C37:D37"/>
    <mergeCell ref="C38:C39"/>
    <mergeCell ref="C40:C41"/>
    <mergeCell ref="C42:C44"/>
    <mergeCell ref="I35:L35"/>
    <mergeCell ref="M35:P35"/>
    <mergeCell ref="Q35:T35"/>
    <mergeCell ref="U35:X35"/>
    <mergeCell ref="Y35:AB35"/>
    <mergeCell ref="AC35:AF35"/>
    <mergeCell ref="B28:B30"/>
    <mergeCell ref="C28:D28"/>
    <mergeCell ref="C29:D29"/>
    <mergeCell ref="C30:D30"/>
    <mergeCell ref="B33:H33"/>
    <mergeCell ref="B35:D35"/>
    <mergeCell ref="E35:H35"/>
    <mergeCell ref="B14:B16"/>
    <mergeCell ref="C14:D14"/>
    <mergeCell ref="C15:D15"/>
    <mergeCell ref="C16:D16"/>
    <mergeCell ref="B19:D19"/>
    <mergeCell ref="B20:B27"/>
    <mergeCell ref="C20:D20"/>
    <mergeCell ref="C21:C22"/>
    <mergeCell ref="C23:C24"/>
    <mergeCell ref="C25:C27"/>
    <mergeCell ref="U4:X4"/>
    <mergeCell ref="Y4:AB4"/>
    <mergeCell ref="B5:D5"/>
    <mergeCell ref="B6:B13"/>
    <mergeCell ref="C6:D6"/>
    <mergeCell ref="C7:C8"/>
    <mergeCell ref="C9:C10"/>
    <mergeCell ref="C11:C13"/>
    <mergeCell ref="B2:H2"/>
    <mergeCell ref="B4:D4"/>
    <mergeCell ref="E4:H4"/>
    <mergeCell ref="I4:L4"/>
    <mergeCell ref="M4:P4"/>
    <mergeCell ref="Q4:T4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AJ112"/>
  <sheetViews>
    <sheetView zoomScale="90" zoomScaleNormal="90" workbookViewId="0">
      <selection activeCell="H106" sqref="H106"/>
    </sheetView>
  </sheetViews>
  <sheetFormatPr defaultRowHeight="12"/>
  <cols>
    <col min="1" max="1" width="1" style="1" customWidth="1"/>
    <col min="2" max="2" width="11.5" style="1" customWidth="1"/>
    <col min="3" max="4" width="9" style="1"/>
    <col min="5" max="5" width="12.875" style="2" bestFit="1" customWidth="1"/>
    <col min="6" max="6" width="12" style="2" bestFit="1" customWidth="1"/>
    <col min="7" max="8" width="11.5" style="2" bestFit="1" customWidth="1"/>
    <col min="9" max="9" width="10.625" style="1" bestFit="1" customWidth="1"/>
    <col min="10" max="12" width="9.625" style="1" bestFit="1" customWidth="1"/>
    <col min="13" max="13" width="10.625" style="1" bestFit="1" customWidth="1"/>
    <col min="14" max="16" width="9.625" style="1" bestFit="1" customWidth="1"/>
    <col min="17" max="17" width="10.625" style="1" bestFit="1" customWidth="1"/>
    <col min="18" max="20" width="9.625" style="1" bestFit="1" customWidth="1"/>
    <col min="21" max="21" width="10.625" style="1" bestFit="1" customWidth="1"/>
    <col min="22" max="24" width="9.625" style="1" bestFit="1" customWidth="1"/>
    <col min="25" max="25" width="10.625" style="1" bestFit="1" customWidth="1"/>
    <col min="26" max="26" width="10.5" style="1" bestFit="1" customWidth="1"/>
    <col min="27" max="28" width="9.625" style="1" bestFit="1" customWidth="1"/>
    <col min="29" max="29" width="10.625" style="1" bestFit="1" customWidth="1"/>
    <col min="30" max="30" width="9.625" style="1" bestFit="1" customWidth="1"/>
    <col min="31" max="31" width="10.5" style="1" bestFit="1" customWidth="1"/>
    <col min="32" max="32" width="9.625" style="1" bestFit="1" customWidth="1"/>
    <col min="33" max="33" width="10.625" style="1" bestFit="1" customWidth="1"/>
    <col min="34" max="36" width="9.625" style="1" bestFit="1" customWidth="1"/>
    <col min="37" max="16384" width="9" style="1"/>
  </cols>
  <sheetData>
    <row r="1" spans="2:32" ht="7.5" customHeight="1" thickBot="1"/>
    <row r="2" spans="2:32" ht="27" thickTop="1" thickBot="1">
      <c r="B2" s="209" t="s">
        <v>226</v>
      </c>
      <c r="C2" s="210"/>
      <c r="D2" s="210"/>
      <c r="E2" s="210"/>
      <c r="F2" s="210"/>
      <c r="G2" s="210"/>
      <c r="H2" s="211"/>
    </row>
    <row r="3" spans="2:32" ht="15" customHeight="1" thickTop="1" thickBot="1"/>
    <row r="4" spans="2:32" ht="15" customHeight="1">
      <c r="B4" s="218" t="s">
        <v>181</v>
      </c>
      <c r="C4" s="219"/>
      <c r="D4" s="219"/>
      <c r="E4" s="219" t="s">
        <v>227</v>
      </c>
      <c r="F4" s="219"/>
      <c r="G4" s="219"/>
      <c r="H4" s="220"/>
      <c r="I4" s="214" t="s">
        <v>229</v>
      </c>
      <c r="J4" s="215"/>
      <c r="K4" s="215"/>
      <c r="L4" s="216"/>
      <c r="M4" s="243" t="s">
        <v>231</v>
      </c>
      <c r="N4" s="244"/>
      <c r="O4" s="244"/>
      <c r="P4" s="245"/>
      <c r="Q4" s="243" t="s">
        <v>233</v>
      </c>
      <c r="R4" s="244"/>
      <c r="S4" s="244"/>
      <c r="T4" s="245"/>
      <c r="U4" s="243" t="s">
        <v>235</v>
      </c>
      <c r="V4" s="244"/>
      <c r="W4" s="244"/>
      <c r="X4" s="245"/>
      <c r="Y4" s="243" t="s">
        <v>237</v>
      </c>
      <c r="Z4" s="244"/>
      <c r="AA4" s="244"/>
      <c r="AB4" s="245"/>
      <c r="AC4" s="243" t="s">
        <v>240</v>
      </c>
      <c r="AD4" s="244"/>
      <c r="AE4" s="244"/>
      <c r="AF4" s="245"/>
    </row>
    <row r="5" spans="2:32" ht="15" customHeight="1">
      <c r="B5" s="217" t="s">
        <v>186</v>
      </c>
      <c r="C5" s="201"/>
      <c r="D5" s="201"/>
      <c r="E5" s="6" t="s">
        <v>15</v>
      </c>
      <c r="F5" s="7" t="s">
        <v>17</v>
      </c>
      <c r="G5" s="162" t="s">
        <v>19</v>
      </c>
      <c r="H5" s="16" t="s">
        <v>31</v>
      </c>
      <c r="I5" s="17" t="s">
        <v>14</v>
      </c>
      <c r="J5" s="11" t="s">
        <v>16</v>
      </c>
      <c r="K5" s="12" t="s">
        <v>18</v>
      </c>
      <c r="L5" s="18" t="s">
        <v>20</v>
      </c>
      <c r="M5" s="17" t="s">
        <v>14</v>
      </c>
      <c r="N5" s="11" t="s">
        <v>16</v>
      </c>
      <c r="O5" s="12" t="s">
        <v>18</v>
      </c>
      <c r="P5" s="18" t="s">
        <v>20</v>
      </c>
      <c r="Q5" s="17" t="s">
        <v>14</v>
      </c>
      <c r="R5" s="11" t="s">
        <v>16</v>
      </c>
      <c r="S5" s="12" t="s">
        <v>18</v>
      </c>
      <c r="T5" s="18" t="s">
        <v>20</v>
      </c>
      <c r="U5" s="17" t="s">
        <v>14</v>
      </c>
      <c r="V5" s="11" t="s">
        <v>16</v>
      </c>
      <c r="W5" s="12" t="s">
        <v>18</v>
      </c>
      <c r="X5" s="18" t="s">
        <v>20</v>
      </c>
      <c r="Y5" s="17" t="s">
        <v>14</v>
      </c>
      <c r="Z5" s="11" t="s">
        <v>16</v>
      </c>
      <c r="AA5" s="12" t="s">
        <v>18</v>
      </c>
      <c r="AB5" s="18" t="s">
        <v>20</v>
      </c>
      <c r="AC5" s="17" t="s">
        <v>14</v>
      </c>
      <c r="AD5" s="11" t="s">
        <v>16</v>
      </c>
      <c r="AE5" s="12" t="s">
        <v>18</v>
      </c>
      <c r="AF5" s="18" t="s">
        <v>20</v>
      </c>
    </row>
    <row r="6" spans="2:32" ht="15" customHeight="1">
      <c r="B6" s="206" t="s">
        <v>32</v>
      </c>
      <c r="C6" s="195" t="s">
        <v>191</v>
      </c>
      <c r="D6" s="195"/>
      <c r="E6" s="19">
        <f>I6+M6+Q6+U6+Y6+AC6</f>
        <v>909011</v>
      </c>
      <c r="F6" s="20">
        <f>J6+N6+R6+V6+Z6+AD6</f>
        <v>261601</v>
      </c>
      <c r="G6" s="20">
        <f t="shared" ref="G6:H6" si="0">K6+O6+S6+W6+AA6+AE6</f>
        <v>289360</v>
      </c>
      <c r="H6" s="20">
        <f t="shared" si="0"/>
        <v>358050</v>
      </c>
      <c r="I6" s="32">
        <f>E37</f>
        <v>58949</v>
      </c>
      <c r="J6" s="20">
        <f>F37</f>
        <v>17121</v>
      </c>
      <c r="K6" s="21">
        <f t="shared" ref="J6:L16" si="1">G37</f>
        <v>18861</v>
      </c>
      <c r="L6" s="33">
        <f t="shared" si="1"/>
        <v>22967</v>
      </c>
      <c r="M6" s="32">
        <f>E50</f>
        <v>221262</v>
      </c>
      <c r="N6" s="20">
        <f>F50</f>
        <v>68285</v>
      </c>
      <c r="O6" s="21">
        <f t="shared" ref="N6:P16" si="2">G50</f>
        <v>67766</v>
      </c>
      <c r="P6" s="33">
        <f t="shared" si="2"/>
        <v>85211</v>
      </c>
      <c r="Q6" s="32">
        <f>E63</f>
        <v>214012</v>
      </c>
      <c r="R6" s="20">
        <f>F63</f>
        <v>61423</v>
      </c>
      <c r="S6" s="21">
        <f t="shared" ref="R6:T16" si="3">G63</f>
        <v>68181</v>
      </c>
      <c r="T6" s="33">
        <f t="shared" si="3"/>
        <v>84408</v>
      </c>
      <c r="U6" s="32">
        <f>E76</f>
        <v>198919</v>
      </c>
      <c r="V6" s="20">
        <f>F76</f>
        <v>54947</v>
      </c>
      <c r="W6" s="21">
        <f t="shared" ref="V6:X16" si="4">G76</f>
        <v>63769</v>
      </c>
      <c r="X6" s="33">
        <f t="shared" si="4"/>
        <v>80203</v>
      </c>
      <c r="Y6" s="32">
        <f>E89</f>
        <v>197144</v>
      </c>
      <c r="Z6" s="20">
        <f>F89</f>
        <v>54418</v>
      </c>
      <c r="AA6" s="21">
        <f t="shared" ref="Z6:AB16" si="5">G89</f>
        <v>64380</v>
      </c>
      <c r="AB6" s="33">
        <f t="shared" si="5"/>
        <v>78346</v>
      </c>
      <c r="AC6" s="32">
        <f>I102</f>
        <v>18725</v>
      </c>
      <c r="AD6" s="20">
        <f>F102</f>
        <v>5407</v>
      </c>
      <c r="AE6" s="20">
        <f t="shared" ref="AE6:AF6" si="6">G102</f>
        <v>6403</v>
      </c>
      <c r="AF6" s="20">
        <f t="shared" si="6"/>
        <v>6915</v>
      </c>
    </row>
    <row r="7" spans="2:32" ht="15" customHeight="1">
      <c r="B7" s="206"/>
      <c r="C7" s="194" t="s">
        <v>2</v>
      </c>
      <c r="D7" s="4" t="s">
        <v>3</v>
      </c>
      <c r="E7" s="22">
        <f t="shared" ref="E7:E12" si="7">I7+M7+Q7+U7+Y7+AC7</f>
        <v>468695</v>
      </c>
      <c r="F7" s="23">
        <f t="shared" ref="F7:F12" si="8">J7+N7+R7+V7+Z7+AD7</f>
        <v>137475</v>
      </c>
      <c r="G7" s="23">
        <f t="shared" ref="G7:G12" si="9">K7+O7+S7+W7+AA7+AE7</f>
        <v>147831</v>
      </c>
      <c r="H7" s="23">
        <f t="shared" ref="H7:H12" si="10">L7+P7+T7+X7+AB7+AF7</f>
        <v>183389</v>
      </c>
      <c r="I7" s="35">
        <f t="shared" ref="I7:I16" si="11">E38</f>
        <v>30496</v>
      </c>
      <c r="J7" s="23">
        <f>F38</f>
        <v>9049</v>
      </c>
      <c r="K7" s="24">
        <f t="shared" si="1"/>
        <v>9636</v>
      </c>
      <c r="L7" s="36">
        <f t="shared" si="1"/>
        <v>11811</v>
      </c>
      <c r="M7" s="35">
        <f t="shared" ref="M7:M16" si="12">E51</f>
        <v>114091</v>
      </c>
      <c r="N7" s="23">
        <f t="shared" si="2"/>
        <v>35890</v>
      </c>
      <c r="O7" s="24">
        <f t="shared" si="2"/>
        <v>34640</v>
      </c>
      <c r="P7" s="36">
        <f t="shared" si="2"/>
        <v>43561</v>
      </c>
      <c r="Q7" s="35">
        <f t="shared" ref="Q7:Q16" si="13">E64</f>
        <v>110112</v>
      </c>
      <c r="R7" s="23">
        <f t="shared" si="3"/>
        <v>32250</v>
      </c>
      <c r="S7" s="24">
        <f t="shared" si="3"/>
        <v>34743</v>
      </c>
      <c r="T7" s="36">
        <f t="shared" si="3"/>
        <v>43119</v>
      </c>
      <c r="U7" s="35">
        <f t="shared" ref="U7:U16" si="14">E77</f>
        <v>102669</v>
      </c>
      <c r="V7" s="23">
        <f t="shared" si="4"/>
        <v>28991</v>
      </c>
      <c r="W7" s="24">
        <f t="shared" si="4"/>
        <v>32524</v>
      </c>
      <c r="X7" s="36">
        <f t="shared" si="4"/>
        <v>41154</v>
      </c>
      <c r="Y7" s="35">
        <f t="shared" ref="Y7:Y16" si="15">E90</f>
        <v>101482</v>
      </c>
      <c r="Z7" s="23">
        <f t="shared" si="5"/>
        <v>28410</v>
      </c>
      <c r="AA7" s="24">
        <f t="shared" si="5"/>
        <v>32965</v>
      </c>
      <c r="AB7" s="36">
        <f t="shared" si="5"/>
        <v>40107</v>
      </c>
      <c r="AC7" s="35">
        <f>E103</f>
        <v>9845</v>
      </c>
      <c r="AD7" s="23">
        <f>J103</f>
        <v>2885</v>
      </c>
      <c r="AE7" s="166">
        <f t="shared" ref="AE7:AF8" si="16">K103</f>
        <v>3323</v>
      </c>
      <c r="AF7" s="23">
        <f t="shared" si="16"/>
        <v>3637</v>
      </c>
    </row>
    <row r="8" spans="2:32" ht="15" customHeight="1">
      <c r="B8" s="206"/>
      <c r="C8" s="194"/>
      <c r="D8" s="161" t="s">
        <v>149</v>
      </c>
      <c r="E8" s="25">
        <f t="shared" si="7"/>
        <v>440316</v>
      </c>
      <c r="F8" s="23">
        <f t="shared" si="8"/>
        <v>124126</v>
      </c>
      <c r="G8" s="23">
        <f t="shared" si="9"/>
        <v>141529</v>
      </c>
      <c r="H8" s="23">
        <f t="shared" si="10"/>
        <v>174661</v>
      </c>
      <c r="I8" s="38">
        <f t="shared" si="11"/>
        <v>28453</v>
      </c>
      <c r="J8" s="26">
        <f t="shared" si="1"/>
        <v>8072</v>
      </c>
      <c r="K8" s="27">
        <f t="shared" si="1"/>
        <v>9225</v>
      </c>
      <c r="L8" s="39">
        <f t="shared" si="1"/>
        <v>11156</v>
      </c>
      <c r="M8" s="38">
        <f t="shared" si="12"/>
        <v>107171</v>
      </c>
      <c r="N8" s="26">
        <f>F52</f>
        <v>32395</v>
      </c>
      <c r="O8" s="27">
        <f t="shared" si="2"/>
        <v>33126</v>
      </c>
      <c r="P8" s="39">
        <f t="shared" si="2"/>
        <v>41650</v>
      </c>
      <c r="Q8" s="38">
        <f t="shared" si="13"/>
        <v>103900</v>
      </c>
      <c r="R8" s="26">
        <f t="shared" si="3"/>
        <v>29173</v>
      </c>
      <c r="S8" s="27">
        <f t="shared" si="3"/>
        <v>33438</v>
      </c>
      <c r="T8" s="39">
        <f t="shared" si="3"/>
        <v>41289</v>
      </c>
      <c r="U8" s="38">
        <f t="shared" si="14"/>
        <v>96250</v>
      </c>
      <c r="V8" s="26">
        <f t="shared" si="4"/>
        <v>25956</v>
      </c>
      <c r="W8" s="27">
        <f t="shared" si="4"/>
        <v>31245</v>
      </c>
      <c r="X8" s="39">
        <f t="shared" si="4"/>
        <v>39049</v>
      </c>
      <c r="Y8" s="38">
        <f t="shared" si="15"/>
        <v>95662</v>
      </c>
      <c r="Z8" s="26">
        <f t="shared" si="5"/>
        <v>26008</v>
      </c>
      <c r="AA8" s="27">
        <f t="shared" si="5"/>
        <v>31415</v>
      </c>
      <c r="AB8" s="39">
        <f t="shared" si="5"/>
        <v>38239</v>
      </c>
      <c r="AC8" s="38">
        <f>E104</f>
        <v>8880</v>
      </c>
      <c r="AD8" s="26">
        <f>J104</f>
        <v>2522</v>
      </c>
      <c r="AE8" s="27">
        <f t="shared" si="16"/>
        <v>3080</v>
      </c>
      <c r="AF8" s="39">
        <f t="shared" si="16"/>
        <v>3278</v>
      </c>
    </row>
    <row r="9" spans="2:32" ht="15" customHeight="1">
      <c r="B9" s="206"/>
      <c r="C9" s="202" t="s">
        <v>150</v>
      </c>
      <c r="D9" s="58" t="s">
        <v>28</v>
      </c>
      <c r="E9" s="59">
        <f t="shared" si="7"/>
        <v>682071</v>
      </c>
      <c r="F9" s="60">
        <f t="shared" si="8"/>
        <v>197355</v>
      </c>
      <c r="G9" s="61">
        <f t="shared" si="9"/>
        <v>212048</v>
      </c>
      <c r="H9" s="66">
        <f t="shared" si="10"/>
        <v>272668</v>
      </c>
      <c r="I9" s="68">
        <f t="shared" si="11"/>
        <v>33318</v>
      </c>
      <c r="J9" s="60">
        <f t="shared" si="1"/>
        <v>9890</v>
      </c>
      <c r="K9" s="61">
        <f t="shared" si="1"/>
        <v>10238</v>
      </c>
      <c r="L9" s="69">
        <f t="shared" si="1"/>
        <v>13190</v>
      </c>
      <c r="M9" s="68">
        <f t="shared" si="12"/>
        <v>175343</v>
      </c>
      <c r="N9" s="60">
        <f>F53</f>
        <v>55424</v>
      </c>
      <c r="O9" s="61">
        <f t="shared" si="2"/>
        <v>52327</v>
      </c>
      <c r="P9" s="69">
        <f t="shared" si="2"/>
        <v>67592</v>
      </c>
      <c r="Q9" s="68">
        <f t="shared" si="13"/>
        <v>166972</v>
      </c>
      <c r="R9" s="60">
        <f t="shared" si="3"/>
        <v>47932</v>
      </c>
      <c r="S9" s="61">
        <f t="shared" si="3"/>
        <v>52304</v>
      </c>
      <c r="T9" s="69">
        <f t="shared" si="3"/>
        <v>66736</v>
      </c>
      <c r="U9" s="68">
        <f t="shared" si="14"/>
        <v>156399</v>
      </c>
      <c r="V9" s="60">
        <f t="shared" si="4"/>
        <v>43033</v>
      </c>
      <c r="W9" s="61">
        <f t="shared" si="4"/>
        <v>48975</v>
      </c>
      <c r="X9" s="69">
        <f t="shared" si="4"/>
        <v>64391</v>
      </c>
      <c r="Y9" s="68">
        <f t="shared" si="15"/>
        <v>150039</v>
      </c>
      <c r="Z9" s="60">
        <f t="shared" si="5"/>
        <v>41076</v>
      </c>
      <c r="AA9" s="61">
        <f t="shared" si="5"/>
        <v>48204</v>
      </c>
      <c r="AB9" s="69">
        <f t="shared" si="5"/>
        <v>60759</v>
      </c>
      <c r="AC9" s="68">
        <f t="shared" ref="AC9:AC16" si="17">I92</f>
        <v>0</v>
      </c>
      <c r="AD9" s="60">
        <f t="shared" ref="AD9:AD16" si="18">J92</f>
        <v>0</v>
      </c>
      <c r="AE9" s="61">
        <f t="shared" ref="AE9" si="19">K92</f>
        <v>0</v>
      </c>
      <c r="AF9" s="69">
        <f t="shared" ref="AF9" si="20">L92</f>
        <v>0</v>
      </c>
    </row>
    <row r="10" spans="2:32" ht="15" customHeight="1">
      <c r="B10" s="206"/>
      <c r="C10" s="202"/>
      <c r="D10" s="62" t="s">
        <v>35</v>
      </c>
      <c r="E10" s="63">
        <f t="shared" si="7"/>
        <v>226940</v>
      </c>
      <c r="F10" s="64">
        <f t="shared" si="8"/>
        <v>64246</v>
      </c>
      <c r="G10" s="65">
        <f t="shared" si="9"/>
        <v>77312</v>
      </c>
      <c r="H10" s="67">
        <f t="shared" si="10"/>
        <v>85382</v>
      </c>
      <c r="I10" s="70">
        <f t="shared" si="11"/>
        <v>25631</v>
      </c>
      <c r="J10" s="64">
        <f t="shared" si="1"/>
        <v>7231</v>
      </c>
      <c r="K10" s="65">
        <f t="shared" si="1"/>
        <v>8623</v>
      </c>
      <c r="L10" s="71">
        <f t="shared" si="1"/>
        <v>9777</v>
      </c>
      <c r="M10" s="70">
        <f t="shared" si="12"/>
        <v>45919</v>
      </c>
      <c r="N10" s="64">
        <f t="shared" si="2"/>
        <v>12861</v>
      </c>
      <c r="O10" s="65">
        <f t="shared" si="2"/>
        <v>15439</v>
      </c>
      <c r="P10" s="71">
        <f t="shared" si="2"/>
        <v>17619</v>
      </c>
      <c r="Q10" s="70">
        <f t="shared" si="13"/>
        <v>47040</v>
      </c>
      <c r="R10" s="64">
        <f t="shared" si="3"/>
        <v>13491</v>
      </c>
      <c r="S10" s="65">
        <f t="shared" si="3"/>
        <v>15877</v>
      </c>
      <c r="T10" s="71">
        <f t="shared" si="3"/>
        <v>17672</v>
      </c>
      <c r="U10" s="70">
        <f t="shared" si="14"/>
        <v>42520</v>
      </c>
      <c r="V10" s="64">
        <f t="shared" si="4"/>
        <v>11914</v>
      </c>
      <c r="W10" s="65">
        <f t="shared" si="4"/>
        <v>14794</v>
      </c>
      <c r="X10" s="71">
        <f t="shared" si="4"/>
        <v>15812</v>
      </c>
      <c r="Y10" s="70">
        <f t="shared" si="15"/>
        <v>47105</v>
      </c>
      <c r="Z10" s="64">
        <f t="shared" si="5"/>
        <v>13342</v>
      </c>
      <c r="AA10" s="65">
        <f>G93</f>
        <v>16176</v>
      </c>
      <c r="AB10" s="71">
        <f>H93</f>
        <v>17587</v>
      </c>
      <c r="AC10" s="70">
        <f>I102</f>
        <v>18725</v>
      </c>
      <c r="AD10" s="64">
        <f t="shared" ref="AD10:AF10" si="21">J102</f>
        <v>5407</v>
      </c>
      <c r="AE10" s="65">
        <f t="shared" si="21"/>
        <v>6403</v>
      </c>
      <c r="AF10" s="71">
        <f t="shared" si="21"/>
        <v>6915</v>
      </c>
    </row>
    <row r="11" spans="2:32" ht="15" customHeight="1">
      <c r="B11" s="206"/>
      <c r="C11" s="194" t="s">
        <v>194</v>
      </c>
      <c r="D11" s="4" t="s">
        <v>6</v>
      </c>
      <c r="E11" s="22">
        <f t="shared" si="7"/>
        <v>756779</v>
      </c>
      <c r="F11" s="23">
        <f t="shared" si="8"/>
        <v>221040</v>
      </c>
      <c r="G11" s="24">
        <f t="shared" si="9"/>
        <v>238238</v>
      </c>
      <c r="H11" s="34">
        <f t="shared" si="10"/>
        <v>297501</v>
      </c>
      <c r="I11" s="35">
        <f t="shared" si="11"/>
        <v>49025</v>
      </c>
      <c r="J11" s="23">
        <f t="shared" si="1"/>
        <v>14444</v>
      </c>
      <c r="K11" s="24">
        <f t="shared" si="1"/>
        <v>15433</v>
      </c>
      <c r="L11" s="36">
        <f t="shared" si="1"/>
        <v>19148</v>
      </c>
      <c r="M11" s="35">
        <f t="shared" si="12"/>
        <v>184245</v>
      </c>
      <c r="N11" s="23">
        <f t="shared" si="2"/>
        <v>58307</v>
      </c>
      <c r="O11" s="24">
        <f t="shared" si="2"/>
        <v>55304</v>
      </c>
      <c r="P11" s="36">
        <f t="shared" si="2"/>
        <v>70634</v>
      </c>
      <c r="Q11" s="35">
        <f t="shared" si="13"/>
        <v>177927</v>
      </c>
      <c r="R11" s="23">
        <f t="shared" si="3"/>
        <v>51741</v>
      </c>
      <c r="S11" s="24">
        <f t="shared" si="3"/>
        <v>56080</v>
      </c>
      <c r="T11" s="36">
        <f t="shared" si="3"/>
        <v>70106</v>
      </c>
      <c r="U11" s="35">
        <f t="shared" si="14"/>
        <v>166756</v>
      </c>
      <c r="V11" s="23">
        <f t="shared" si="4"/>
        <v>46538</v>
      </c>
      <c r="W11" s="24">
        <f t="shared" si="4"/>
        <v>53167</v>
      </c>
      <c r="X11" s="36">
        <f t="shared" si="4"/>
        <v>67051</v>
      </c>
      <c r="Y11" s="35">
        <f t="shared" si="15"/>
        <v>163391</v>
      </c>
      <c r="Z11" s="23">
        <f t="shared" si="5"/>
        <v>45469</v>
      </c>
      <c r="AA11" s="24">
        <f t="shared" si="5"/>
        <v>53021</v>
      </c>
      <c r="AB11" s="36">
        <f t="shared" si="5"/>
        <v>64901</v>
      </c>
      <c r="AC11" s="35">
        <f>E107</f>
        <v>15435</v>
      </c>
      <c r="AD11" s="23">
        <f>J107</f>
        <v>4541</v>
      </c>
      <c r="AE11" s="23">
        <f t="shared" ref="AE11:AF11" si="22">K107</f>
        <v>5233</v>
      </c>
      <c r="AF11" s="23">
        <f t="shared" si="22"/>
        <v>5661</v>
      </c>
    </row>
    <row r="12" spans="2:32" ht="15" customHeight="1">
      <c r="B12" s="206"/>
      <c r="C12" s="194"/>
      <c r="D12" s="5" t="s">
        <v>168</v>
      </c>
      <c r="E12" s="28">
        <f t="shared" si="7"/>
        <v>152232</v>
      </c>
      <c r="F12" s="29">
        <f t="shared" si="8"/>
        <v>40561</v>
      </c>
      <c r="G12" s="30">
        <f t="shared" si="9"/>
        <v>51122</v>
      </c>
      <c r="H12" s="40">
        <f t="shared" si="10"/>
        <v>60549</v>
      </c>
      <c r="I12" s="41">
        <f t="shared" si="11"/>
        <v>9924</v>
      </c>
      <c r="J12" s="29">
        <f t="shared" si="1"/>
        <v>2677</v>
      </c>
      <c r="K12" s="30">
        <f t="shared" si="1"/>
        <v>3428</v>
      </c>
      <c r="L12" s="42">
        <f t="shared" si="1"/>
        <v>3819</v>
      </c>
      <c r="M12" s="41">
        <f t="shared" si="12"/>
        <v>37017</v>
      </c>
      <c r="N12" s="29">
        <f t="shared" si="2"/>
        <v>9978</v>
      </c>
      <c r="O12" s="30">
        <f t="shared" si="2"/>
        <v>12462</v>
      </c>
      <c r="P12" s="42">
        <f t="shared" si="2"/>
        <v>14577</v>
      </c>
      <c r="Q12" s="41">
        <f t="shared" si="13"/>
        <v>36085</v>
      </c>
      <c r="R12" s="29">
        <f t="shared" si="3"/>
        <v>9682</v>
      </c>
      <c r="S12" s="30">
        <f t="shared" si="3"/>
        <v>12101</v>
      </c>
      <c r="T12" s="42">
        <f t="shared" si="3"/>
        <v>14302</v>
      </c>
      <c r="U12" s="41">
        <f t="shared" si="14"/>
        <v>32163</v>
      </c>
      <c r="V12" s="29">
        <f t="shared" si="4"/>
        <v>8409</v>
      </c>
      <c r="W12" s="30">
        <f t="shared" si="4"/>
        <v>10602</v>
      </c>
      <c r="X12" s="42">
        <f t="shared" si="4"/>
        <v>13152</v>
      </c>
      <c r="Y12" s="41">
        <f t="shared" si="15"/>
        <v>33753</v>
      </c>
      <c r="Z12" s="29">
        <f t="shared" si="5"/>
        <v>8949</v>
      </c>
      <c r="AA12" s="30">
        <f t="shared" si="5"/>
        <v>11359</v>
      </c>
      <c r="AB12" s="42">
        <f t="shared" si="5"/>
        <v>13445</v>
      </c>
      <c r="AC12" s="41">
        <f>E108</f>
        <v>3290</v>
      </c>
      <c r="AD12" s="29">
        <f>J108</f>
        <v>866</v>
      </c>
      <c r="AE12" s="30">
        <f t="shared" ref="AE12" si="23">K108</f>
        <v>1170</v>
      </c>
      <c r="AF12" s="42">
        <f t="shared" ref="AF12" si="24">L108</f>
        <v>1254</v>
      </c>
    </row>
    <row r="13" spans="2:32" ht="15" customHeight="1">
      <c r="B13" s="206"/>
      <c r="C13" s="194"/>
      <c r="D13" s="161" t="s">
        <v>36</v>
      </c>
      <c r="E13" s="49">
        <f>E12/E6</f>
        <v>0.16746992060602128</v>
      </c>
      <c r="F13" s="50">
        <f t="shared" ref="F13:H13" si="25">F12/F6</f>
        <v>0.15504910149426035</v>
      </c>
      <c r="G13" s="51">
        <f t="shared" si="25"/>
        <v>0.17667265689798176</v>
      </c>
      <c r="H13" s="72">
        <f t="shared" si="25"/>
        <v>0.16910766652702136</v>
      </c>
      <c r="I13" s="73">
        <f t="shared" si="11"/>
        <v>0.16834891177119204</v>
      </c>
      <c r="J13" s="50">
        <f t="shared" si="1"/>
        <v>0.15635768938730216</v>
      </c>
      <c r="K13" s="51">
        <f t="shared" si="1"/>
        <v>0.18175070250782038</v>
      </c>
      <c r="L13" s="74">
        <f t="shared" si="1"/>
        <v>0.16628205686419645</v>
      </c>
      <c r="M13" s="73">
        <f t="shared" si="12"/>
        <v>0.16729940071046995</v>
      </c>
      <c r="N13" s="50">
        <f t="shared" si="2"/>
        <v>0.1461228673940104</v>
      </c>
      <c r="O13" s="51">
        <f t="shared" si="2"/>
        <v>0.18389752973467521</v>
      </c>
      <c r="P13" s="74">
        <f t="shared" si="2"/>
        <v>0.17106946286277594</v>
      </c>
      <c r="Q13" s="73">
        <f t="shared" si="13"/>
        <v>0.1686120404463301</v>
      </c>
      <c r="R13" s="50">
        <f t="shared" si="3"/>
        <v>0.15762825000407013</v>
      </c>
      <c r="S13" s="51">
        <f t="shared" si="3"/>
        <v>0.17748346313489094</v>
      </c>
      <c r="T13" s="74">
        <f t="shared" si="3"/>
        <v>0.16943891574258363</v>
      </c>
      <c r="U13" s="73">
        <f t="shared" si="14"/>
        <v>0.16168892865940407</v>
      </c>
      <c r="V13" s="50">
        <f t="shared" si="4"/>
        <v>0.15303838244126158</v>
      </c>
      <c r="W13" s="51">
        <f t="shared" si="4"/>
        <v>0.16625633144631405</v>
      </c>
      <c r="X13" s="74">
        <f t="shared" si="4"/>
        <v>0.16398389087689988</v>
      </c>
      <c r="Y13" s="73">
        <f t="shared" si="15"/>
        <v>0.17120987704419105</v>
      </c>
      <c r="Z13" s="50">
        <f t="shared" si="5"/>
        <v>0.16444926311147046</v>
      </c>
      <c r="AA13" s="51">
        <f t="shared" si="5"/>
        <v>0.1764367816091954</v>
      </c>
      <c r="AB13" s="74">
        <f t="shared" si="5"/>
        <v>0.87906649510694868</v>
      </c>
      <c r="AC13" s="73">
        <f t="shared" si="17"/>
        <v>0.17284448025785656</v>
      </c>
      <c r="AD13" s="50">
        <f t="shared" si="18"/>
        <v>0.14909478168264112</v>
      </c>
      <c r="AE13" s="51">
        <f t="shared" ref="AE13:AE16" si="26">K96</f>
        <v>0.18491852974611594</v>
      </c>
      <c r="AF13" s="74">
        <f t="shared" ref="AF13:AF16" si="27">L96</f>
        <v>0.18055555555555555</v>
      </c>
    </row>
    <row r="14" spans="2:32" ht="15" customHeight="1">
      <c r="B14" s="206" t="s">
        <v>198</v>
      </c>
      <c r="C14" s="195" t="s">
        <v>199</v>
      </c>
      <c r="D14" s="195"/>
      <c r="E14" s="19">
        <v>533095140</v>
      </c>
      <c r="F14" s="154">
        <v>171817488</v>
      </c>
      <c r="G14" s="154">
        <v>166621880</v>
      </c>
      <c r="H14" s="154">
        <v>194655772</v>
      </c>
      <c r="I14" s="32">
        <f t="shared" si="11"/>
        <v>0</v>
      </c>
      <c r="J14" s="20">
        <f t="shared" si="1"/>
        <v>0</v>
      </c>
      <c r="K14" s="21">
        <f t="shared" si="1"/>
        <v>0</v>
      </c>
      <c r="L14" s="33">
        <f t="shared" si="1"/>
        <v>0</v>
      </c>
      <c r="M14" s="32">
        <f t="shared" si="12"/>
        <v>0</v>
      </c>
      <c r="N14" s="20">
        <f t="shared" si="2"/>
        <v>0</v>
      </c>
      <c r="O14" s="21">
        <f t="shared" si="2"/>
        <v>0</v>
      </c>
      <c r="P14" s="33">
        <f t="shared" si="2"/>
        <v>0</v>
      </c>
      <c r="Q14" s="32">
        <f t="shared" si="13"/>
        <v>0</v>
      </c>
      <c r="R14" s="20">
        <f t="shared" si="3"/>
        <v>0</v>
      </c>
      <c r="S14" s="21">
        <f t="shared" si="3"/>
        <v>0</v>
      </c>
      <c r="T14" s="33">
        <f t="shared" si="3"/>
        <v>0</v>
      </c>
      <c r="U14" s="32">
        <f t="shared" si="14"/>
        <v>0</v>
      </c>
      <c r="V14" s="20">
        <f t="shared" si="4"/>
        <v>0</v>
      </c>
      <c r="W14" s="21">
        <f t="shared" si="4"/>
        <v>0</v>
      </c>
      <c r="X14" s="33">
        <f t="shared" si="4"/>
        <v>0</v>
      </c>
      <c r="Y14" s="32">
        <f t="shared" si="15"/>
        <v>0</v>
      </c>
      <c r="Z14" s="20">
        <f t="shared" si="5"/>
        <v>0</v>
      </c>
      <c r="AA14" s="21">
        <f t="shared" si="5"/>
        <v>0</v>
      </c>
      <c r="AB14" s="33">
        <f t="shared" si="5"/>
        <v>0</v>
      </c>
      <c r="AC14" s="32">
        <f t="shared" si="17"/>
        <v>0</v>
      </c>
      <c r="AD14" s="20">
        <f t="shared" si="18"/>
        <v>0</v>
      </c>
      <c r="AE14" s="21">
        <f t="shared" si="26"/>
        <v>0</v>
      </c>
      <c r="AF14" s="33">
        <f t="shared" si="27"/>
        <v>0</v>
      </c>
    </row>
    <row r="15" spans="2:32" ht="15" customHeight="1">
      <c r="B15" s="206"/>
      <c r="C15" s="196" t="s">
        <v>11</v>
      </c>
      <c r="D15" s="196"/>
      <c r="E15" s="52">
        <v>524104690</v>
      </c>
      <c r="F15" s="53">
        <v>168509138</v>
      </c>
      <c r="G15" s="54">
        <v>164359730</v>
      </c>
      <c r="H15" s="55">
        <v>191235822</v>
      </c>
      <c r="I15" s="56">
        <f t="shared" si="11"/>
        <v>0</v>
      </c>
      <c r="J15" s="53">
        <f t="shared" si="1"/>
        <v>0</v>
      </c>
      <c r="K15" s="54">
        <f t="shared" si="1"/>
        <v>0</v>
      </c>
      <c r="L15" s="57">
        <f t="shared" si="1"/>
        <v>0</v>
      </c>
      <c r="M15" s="56">
        <f t="shared" si="12"/>
        <v>0</v>
      </c>
      <c r="N15" s="53">
        <f t="shared" si="2"/>
        <v>0</v>
      </c>
      <c r="O15" s="54">
        <f t="shared" si="2"/>
        <v>0</v>
      </c>
      <c r="P15" s="57">
        <f t="shared" si="2"/>
        <v>0</v>
      </c>
      <c r="Q15" s="56">
        <f t="shared" si="13"/>
        <v>0</v>
      </c>
      <c r="R15" s="53">
        <f t="shared" si="3"/>
        <v>0</v>
      </c>
      <c r="S15" s="54">
        <f t="shared" si="3"/>
        <v>0</v>
      </c>
      <c r="T15" s="57">
        <f t="shared" si="3"/>
        <v>0</v>
      </c>
      <c r="U15" s="56">
        <f t="shared" si="14"/>
        <v>0</v>
      </c>
      <c r="V15" s="53">
        <f t="shared" si="4"/>
        <v>0</v>
      </c>
      <c r="W15" s="54">
        <f t="shared" si="4"/>
        <v>0</v>
      </c>
      <c r="X15" s="57">
        <f t="shared" si="4"/>
        <v>0</v>
      </c>
      <c r="Y15" s="56">
        <f t="shared" si="15"/>
        <v>0</v>
      </c>
      <c r="Z15" s="53">
        <f t="shared" si="5"/>
        <v>0</v>
      </c>
      <c r="AA15" s="54">
        <f t="shared" si="5"/>
        <v>0</v>
      </c>
      <c r="AB15" s="57">
        <f t="shared" si="5"/>
        <v>0</v>
      </c>
      <c r="AC15" s="56">
        <f t="shared" si="17"/>
        <v>0</v>
      </c>
      <c r="AD15" s="53">
        <f t="shared" si="18"/>
        <v>0</v>
      </c>
      <c r="AE15" s="54">
        <f t="shared" si="26"/>
        <v>0</v>
      </c>
      <c r="AF15" s="57">
        <f t="shared" si="27"/>
        <v>0</v>
      </c>
    </row>
    <row r="16" spans="2:32" ht="15" customHeight="1" thickBot="1">
      <c r="B16" s="207"/>
      <c r="C16" s="208" t="s">
        <v>12</v>
      </c>
      <c r="D16" s="208"/>
      <c r="E16" s="43">
        <v>8990450</v>
      </c>
      <c r="F16" s="44">
        <v>3308350</v>
      </c>
      <c r="G16" s="45">
        <v>2262150</v>
      </c>
      <c r="H16" s="46">
        <v>3419950</v>
      </c>
      <c r="I16" s="47">
        <f t="shared" si="11"/>
        <v>0</v>
      </c>
      <c r="J16" s="44">
        <f t="shared" si="1"/>
        <v>0</v>
      </c>
      <c r="K16" s="45">
        <f t="shared" si="1"/>
        <v>0</v>
      </c>
      <c r="L16" s="48">
        <f t="shared" si="1"/>
        <v>0</v>
      </c>
      <c r="M16" s="47">
        <f t="shared" si="12"/>
        <v>0</v>
      </c>
      <c r="N16" s="44">
        <f t="shared" si="2"/>
        <v>0</v>
      </c>
      <c r="O16" s="45">
        <f t="shared" si="2"/>
        <v>0</v>
      </c>
      <c r="P16" s="48">
        <f t="shared" si="2"/>
        <v>0</v>
      </c>
      <c r="Q16" s="47">
        <f t="shared" si="13"/>
        <v>0</v>
      </c>
      <c r="R16" s="44">
        <f t="shared" si="3"/>
        <v>0</v>
      </c>
      <c r="S16" s="45">
        <f t="shared" si="3"/>
        <v>0</v>
      </c>
      <c r="T16" s="48">
        <f t="shared" si="3"/>
        <v>0</v>
      </c>
      <c r="U16" s="47">
        <f t="shared" si="14"/>
        <v>0</v>
      </c>
      <c r="V16" s="44">
        <f t="shared" si="4"/>
        <v>0</v>
      </c>
      <c r="W16" s="45">
        <f t="shared" si="4"/>
        <v>0</v>
      </c>
      <c r="X16" s="48">
        <f t="shared" si="4"/>
        <v>0</v>
      </c>
      <c r="Y16" s="47">
        <f t="shared" si="15"/>
        <v>0</v>
      </c>
      <c r="Z16" s="44">
        <f t="shared" si="5"/>
        <v>0</v>
      </c>
      <c r="AA16" s="45">
        <f t="shared" si="5"/>
        <v>0</v>
      </c>
      <c r="AB16" s="48">
        <f t="shared" si="5"/>
        <v>0</v>
      </c>
      <c r="AC16" s="47">
        <f t="shared" si="17"/>
        <v>0</v>
      </c>
      <c r="AD16" s="44">
        <f t="shared" si="18"/>
        <v>0</v>
      </c>
      <c r="AE16" s="45">
        <f t="shared" si="26"/>
        <v>0</v>
      </c>
      <c r="AF16" s="48">
        <f t="shared" si="27"/>
        <v>0</v>
      </c>
    </row>
    <row r="18" spans="2:9" ht="15" customHeight="1" thickBot="1">
      <c r="B18" s="1" t="s">
        <v>22</v>
      </c>
    </row>
    <row r="19" spans="2:9" ht="15" customHeight="1">
      <c r="B19" s="212" t="s">
        <v>0</v>
      </c>
      <c r="C19" s="213"/>
      <c r="D19" s="213"/>
      <c r="E19" s="13" t="s">
        <v>15</v>
      </c>
      <c r="F19" s="14" t="s">
        <v>17</v>
      </c>
      <c r="G19" s="163" t="s">
        <v>19</v>
      </c>
      <c r="H19" s="15" t="s">
        <v>31</v>
      </c>
    </row>
    <row r="20" spans="2:9" ht="15" customHeight="1">
      <c r="B20" s="206" t="s">
        <v>203</v>
      </c>
      <c r="C20" s="195" t="s">
        <v>1</v>
      </c>
      <c r="D20" s="195"/>
      <c r="E20" s="19">
        <f>E6/31</f>
        <v>29322.935483870966</v>
      </c>
      <c r="F20" s="19">
        <f t="shared" ref="F20:H20" si="28">F6/31</f>
        <v>8438.7419354838712</v>
      </c>
      <c r="G20" s="19">
        <f t="shared" si="28"/>
        <v>9334.1935483870966</v>
      </c>
      <c r="H20" s="157">
        <f t="shared" si="28"/>
        <v>11550</v>
      </c>
      <c r="I20" s="153"/>
    </row>
    <row r="21" spans="2:9" ht="15" customHeight="1">
      <c r="B21" s="206"/>
      <c r="C21" s="194" t="s">
        <v>2</v>
      </c>
      <c r="D21" s="4" t="s">
        <v>3</v>
      </c>
      <c r="E21" s="158">
        <f t="shared" ref="E21:H21" si="29">E7/31</f>
        <v>15119.193548387097</v>
      </c>
      <c r="F21" s="23">
        <f t="shared" si="29"/>
        <v>4434.677419354839</v>
      </c>
      <c r="G21" s="24">
        <f t="shared" si="29"/>
        <v>4768.7419354838712</v>
      </c>
      <c r="H21" s="36">
        <f t="shared" si="29"/>
        <v>5915.7741935483873</v>
      </c>
      <c r="I21" s="8"/>
    </row>
    <row r="22" spans="2:9" ht="15" customHeight="1">
      <c r="B22" s="206"/>
      <c r="C22" s="194"/>
      <c r="D22" s="161" t="s">
        <v>149</v>
      </c>
      <c r="E22" s="25">
        <f t="shared" ref="E22:H22" si="30">E8/31</f>
        <v>14203.741935483871</v>
      </c>
      <c r="F22" s="26">
        <f t="shared" si="30"/>
        <v>4004.0645161290322</v>
      </c>
      <c r="G22" s="27">
        <f t="shared" si="30"/>
        <v>4565.4516129032254</v>
      </c>
      <c r="H22" s="39">
        <f t="shared" si="30"/>
        <v>5634.2258064516127</v>
      </c>
      <c r="I22" s="8"/>
    </row>
    <row r="23" spans="2:9" ht="15" customHeight="1">
      <c r="B23" s="206"/>
      <c r="C23" s="202" t="s">
        <v>207</v>
      </c>
      <c r="D23" s="58" t="s">
        <v>28</v>
      </c>
      <c r="E23" s="59">
        <f>E9/$I$23</f>
        <v>32479.571428571428</v>
      </c>
      <c r="F23" s="60">
        <f>F9/$I$23</f>
        <v>9397.8571428571431</v>
      </c>
      <c r="G23" s="60">
        <f>G9/$I$23</f>
        <v>10097.523809523809</v>
      </c>
      <c r="H23" s="169">
        <f>H9/$I$23</f>
        <v>12984.190476190477</v>
      </c>
      <c r="I23" s="153">
        <v>21</v>
      </c>
    </row>
    <row r="24" spans="2:9" ht="15" customHeight="1">
      <c r="B24" s="206"/>
      <c r="C24" s="202"/>
      <c r="D24" s="62" t="s">
        <v>35</v>
      </c>
      <c r="E24" s="63">
        <f>E10/$I$24</f>
        <v>22694</v>
      </c>
      <c r="F24" s="64">
        <f>F10/$I$24</f>
        <v>6424.6</v>
      </c>
      <c r="G24" s="64">
        <f>G10/$I$24</f>
        <v>7731.2</v>
      </c>
      <c r="H24" s="71">
        <f>H10/$I$24</f>
        <v>8538.2000000000007</v>
      </c>
      <c r="I24" s="8">
        <v>10</v>
      </c>
    </row>
    <row r="25" spans="2:9" ht="15" customHeight="1">
      <c r="B25" s="206"/>
      <c r="C25" s="194" t="s">
        <v>5</v>
      </c>
      <c r="D25" s="4" t="s">
        <v>6</v>
      </c>
      <c r="E25" s="167">
        <f>E11/31</f>
        <v>24412.225806451614</v>
      </c>
      <c r="F25" s="168">
        <f>F11/31</f>
        <v>7130.322580645161</v>
      </c>
      <c r="G25" s="24">
        <f t="shared" ref="G25:H26" si="31">G11/31</f>
        <v>7685.0967741935483</v>
      </c>
      <c r="H25" s="34">
        <f t="shared" si="31"/>
        <v>9596.8064516129034</v>
      </c>
      <c r="I25" s="153"/>
    </row>
    <row r="26" spans="2:9" ht="15" customHeight="1">
      <c r="B26" s="206"/>
      <c r="C26" s="194"/>
      <c r="D26" s="5" t="s">
        <v>210</v>
      </c>
      <c r="E26" s="52">
        <f>E12/31</f>
        <v>4910.7096774193551</v>
      </c>
      <c r="F26" s="53">
        <f>F12/31</f>
        <v>1308.4193548387098</v>
      </c>
      <c r="G26" s="53">
        <f t="shared" si="31"/>
        <v>1649.0967741935483</v>
      </c>
      <c r="H26" s="53">
        <f t="shared" si="31"/>
        <v>1953.1935483870968</v>
      </c>
      <c r="I26" s="153"/>
    </row>
    <row r="27" spans="2:9" ht="15" customHeight="1">
      <c r="B27" s="206"/>
      <c r="C27" s="194"/>
      <c r="D27" s="161" t="s">
        <v>211</v>
      </c>
      <c r="E27" s="49">
        <f>E26/E20</f>
        <v>0.16746992060602128</v>
      </c>
      <c r="F27" s="50">
        <f t="shared" ref="F27:G27" si="32">F26/F20</f>
        <v>0.15504910149426035</v>
      </c>
      <c r="G27" s="51">
        <f t="shared" si="32"/>
        <v>0.17667265689798176</v>
      </c>
      <c r="H27" s="74">
        <f>H26/H20</f>
        <v>0.16910766652702136</v>
      </c>
      <c r="I27" s="8"/>
    </row>
    <row r="28" spans="2:9" ht="15" customHeight="1">
      <c r="B28" s="206" t="s">
        <v>198</v>
      </c>
      <c r="C28" s="195" t="s">
        <v>199</v>
      </c>
      <c r="D28" s="195"/>
      <c r="E28" s="19">
        <f>E14/31</f>
        <v>17196617.419354837</v>
      </c>
      <c r="F28" s="154">
        <f t="shared" ref="F28:H28" si="33">F14/31</f>
        <v>5542499.6129032262</v>
      </c>
      <c r="G28" s="154">
        <f t="shared" si="33"/>
        <v>5374899.3548387093</v>
      </c>
      <c r="H28" s="155">
        <f t="shared" si="33"/>
        <v>6279218.4516129028</v>
      </c>
      <c r="I28" s="153"/>
    </row>
    <row r="29" spans="2:9" ht="15" customHeight="1">
      <c r="B29" s="206"/>
      <c r="C29" s="196" t="s">
        <v>11</v>
      </c>
      <c r="D29" s="196"/>
      <c r="E29" s="52">
        <f t="shared" ref="E29:H29" si="34">E15/31</f>
        <v>16906602.903225806</v>
      </c>
      <c r="F29" s="53">
        <f t="shared" si="34"/>
        <v>5435778.6451612907</v>
      </c>
      <c r="G29" s="54">
        <f t="shared" si="34"/>
        <v>5301926.7741935486</v>
      </c>
      <c r="H29" s="57">
        <f t="shared" si="34"/>
        <v>6168897.4838709673</v>
      </c>
      <c r="I29" s="8"/>
    </row>
    <row r="30" spans="2:9" ht="15" customHeight="1" thickBot="1">
      <c r="B30" s="207"/>
      <c r="C30" s="208" t="s">
        <v>213</v>
      </c>
      <c r="D30" s="208"/>
      <c r="E30" s="43">
        <f t="shared" ref="E30:H30" si="35">E16/31</f>
        <v>290014.51612903224</v>
      </c>
      <c r="F30" s="44">
        <f t="shared" si="35"/>
        <v>106720.96774193548</v>
      </c>
      <c r="G30" s="45">
        <f t="shared" si="35"/>
        <v>72972.580645161288</v>
      </c>
      <c r="H30" s="48">
        <f t="shared" si="35"/>
        <v>110320.96774193548</v>
      </c>
      <c r="I30" s="8"/>
    </row>
    <row r="32" spans="2:9" ht="15" customHeight="1" thickBot="1">
      <c r="B32" s="3"/>
    </row>
    <row r="33" spans="2:36" ht="27.75" customHeight="1" thickTop="1" thickBot="1">
      <c r="B33" s="209" t="s">
        <v>228</v>
      </c>
      <c r="C33" s="210"/>
      <c r="D33" s="210"/>
      <c r="E33" s="210"/>
      <c r="F33" s="210"/>
      <c r="G33" s="210"/>
      <c r="H33" s="211"/>
    </row>
    <row r="34" spans="2:36" ht="15" customHeight="1" thickTop="1">
      <c r="B34" s="9"/>
    </row>
    <row r="35" spans="2:36" ht="15" customHeight="1">
      <c r="B35" s="203" t="s">
        <v>147</v>
      </c>
      <c r="C35" s="203"/>
      <c r="D35" s="203"/>
      <c r="E35" s="203" t="s">
        <v>230</v>
      </c>
      <c r="F35" s="203"/>
      <c r="G35" s="203"/>
      <c r="H35" s="203"/>
      <c r="I35" s="200"/>
      <c r="J35" s="200"/>
      <c r="K35" s="200"/>
      <c r="L35" s="200"/>
      <c r="M35" s="223"/>
      <c r="N35" s="224"/>
      <c r="O35" s="224"/>
      <c r="P35" s="225"/>
      <c r="Q35" s="223"/>
      <c r="R35" s="224"/>
      <c r="S35" s="224"/>
      <c r="T35" s="225"/>
      <c r="U35" s="223"/>
      <c r="V35" s="224"/>
      <c r="W35" s="224"/>
      <c r="X35" s="225"/>
      <c r="Y35" s="223"/>
      <c r="Z35" s="224"/>
      <c r="AA35" s="224"/>
      <c r="AB35" s="225"/>
      <c r="AC35" s="223">
        <v>45261</v>
      </c>
      <c r="AD35" s="224"/>
      <c r="AE35" s="224"/>
      <c r="AF35" s="225"/>
      <c r="AG35" s="239">
        <v>45262</v>
      </c>
      <c r="AH35" s="240"/>
      <c r="AI35" s="240"/>
      <c r="AJ35" s="241"/>
    </row>
    <row r="36" spans="2:36" ht="15" customHeight="1">
      <c r="B36" s="201" t="s">
        <v>186</v>
      </c>
      <c r="C36" s="201"/>
      <c r="D36" s="201"/>
      <c r="E36" s="6" t="s">
        <v>15</v>
      </c>
      <c r="F36" s="7" t="s">
        <v>17</v>
      </c>
      <c r="G36" s="162" t="s">
        <v>19</v>
      </c>
      <c r="H36" s="16" t="s">
        <v>31</v>
      </c>
      <c r="I36" s="10" t="s">
        <v>14</v>
      </c>
      <c r="J36" s="11" t="s">
        <v>16</v>
      </c>
      <c r="K36" s="12" t="s">
        <v>18</v>
      </c>
      <c r="L36" s="12" t="s">
        <v>20</v>
      </c>
      <c r="M36" s="10" t="s">
        <v>14</v>
      </c>
      <c r="N36" s="11" t="s">
        <v>16</v>
      </c>
      <c r="O36" s="12" t="s">
        <v>18</v>
      </c>
      <c r="P36" s="12" t="s">
        <v>20</v>
      </c>
      <c r="Q36" s="10" t="s">
        <v>14</v>
      </c>
      <c r="R36" s="11" t="s">
        <v>16</v>
      </c>
      <c r="S36" s="12" t="s">
        <v>18</v>
      </c>
      <c r="T36" s="12" t="s">
        <v>20</v>
      </c>
      <c r="U36" s="10" t="s">
        <v>14</v>
      </c>
      <c r="V36" s="11" t="s">
        <v>16</v>
      </c>
      <c r="W36" s="12" t="s">
        <v>18</v>
      </c>
      <c r="X36" s="12" t="s">
        <v>20</v>
      </c>
      <c r="Y36" s="10" t="s">
        <v>14</v>
      </c>
      <c r="Z36" s="11" t="s">
        <v>16</v>
      </c>
      <c r="AA36" s="12" t="s">
        <v>18</v>
      </c>
      <c r="AB36" s="12" t="s">
        <v>20</v>
      </c>
      <c r="AC36" s="10" t="s">
        <v>14</v>
      </c>
      <c r="AD36" s="11" t="s">
        <v>16</v>
      </c>
      <c r="AE36" s="12" t="s">
        <v>18</v>
      </c>
      <c r="AF36" s="12" t="s">
        <v>20</v>
      </c>
      <c r="AG36" s="10" t="s">
        <v>14</v>
      </c>
      <c r="AH36" s="11" t="s">
        <v>16</v>
      </c>
      <c r="AI36" s="12" t="s">
        <v>18</v>
      </c>
      <c r="AJ36" s="12" t="s">
        <v>20</v>
      </c>
    </row>
    <row r="37" spans="2:36" ht="15" customHeight="1">
      <c r="B37" s="194" t="s">
        <v>32</v>
      </c>
      <c r="C37" s="195" t="s">
        <v>1</v>
      </c>
      <c r="D37" s="195"/>
      <c r="E37" s="19">
        <f>I37+M37+Q37+U37+Y37+AC37+AG37</f>
        <v>58949</v>
      </c>
      <c r="F37" s="20">
        <f>J37+N37+R37+V37+Z37+AD37+AH37</f>
        <v>17121</v>
      </c>
      <c r="G37" s="21">
        <f t="shared" ref="G37:H39" si="36">K37+O37+S37+W37+AA37+AE37+AI37</f>
        <v>18861</v>
      </c>
      <c r="H37" s="21">
        <f t="shared" si="36"/>
        <v>22967</v>
      </c>
      <c r="I37" s="19">
        <f>SUM(J37:L37)</f>
        <v>0</v>
      </c>
      <c r="J37" s="20">
        <f>J38+J39</f>
        <v>0</v>
      </c>
      <c r="K37" s="21">
        <f t="shared" ref="K37:L37" si="37">K38+K39</f>
        <v>0</v>
      </c>
      <c r="L37" s="21">
        <f t="shared" si="37"/>
        <v>0</v>
      </c>
      <c r="M37" s="19">
        <f>SUM(N37:P37)</f>
        <v>0</v>
      </c>
      <c r="N37" s="20">
        <f>N38+N39</f>
        <v>0</v>
      </c>
      <c r="O37" s="21">
        <f t="shared" ref="O37:P37" si="38">O38+O39</f>
        <v>0</v>
      </c>
      <c r="P37" s="21">
        <f t="shared" si="38"/>
        <v>0</v>
      </c>
      <c r="Q37" s="19">
        <f>SUM(R37:T37)</f>
        <v>0</v>
      </c>
      <c r="R37" s="20">
        <f>R38+R39</f>
        <v>0</v>
      </c>
      <c r="S37" s="21">
        <f t="shared" ref="S37:T37" si="39">S38+S39</f>
        <v>0</v>
      </c>
      <c r="T37" s="21">
        <f t="shared" si="39"/>
        <v>0</v>
      </c>
      <c r="U37" s="19">
        <f>SUM(V37:X37)</f>
        <v>0</v>
      </c>
      <c r="V37" s="20">
        <f>V38+V39</f>
        <v>0</v>
      </c>
      <c r="W37" s="21">
        <f t="shared" ref="W37:X37" si="40">W38+W39</f>
        <v>0</v>
      </c>
      <c r="X37" s="21">
        <f t="shared" si="40"/>
        <v>0</v>
      </c>
      <c r="Y37" s="19">
        <f>SUM(Z37:AB37)</f>
        <v>0</v>
      </c>
      <c r="Z37" s="20">
        <f>Z38+Z39</f>
        <v>0</v>
      </c>
      <c r="AA37" s="21">
        <f t="shared" ref="AA37:AB37" si="41">AA38+AA39</f>
        <v>0</v>
      </c>
      <c r="AB37" s="21">
        <f t="shared" si="41"/>
        <v>0</v>
      </c>
      <c r="AC37" s="19">
        <f>SUM(AD37:AF37)</f>
        <v>33318</v>
      </c>
      <c r="AD37" s="20">
        <f>AD38+AD39</f>
        <v>9890</v>
      </c>
      <c r="AE37" s="21">
        <f t="shared" ref="AE37:AF37" si="42">AE38+AE39</f>
        <v>10238</v>
      </c>
      <c r="AF37" s="21">
        <f t="shared" si="42"/>
        <v>13190</v>
      </c>
      <c r="AG37" s="19">
        <f>SUM(AH37:AJ37)</f>
        <v>25631</v>
      </c>
      <c r="AH37" s="20">
        <f>AH38+AH39</f>
        <v>7231</v>
      </c>
      <c r="AI37" s="21">
        <f t="shared" ref="AI37:AJ37" si="43">AI38+AI39</f>
        <v>8623</v>
      </c>
      <c r="AJ37" s="21">
        <f t="shared" si="43"/>
        <v>9777</v>
      </c>
    </row>
    <row r="38" spans="2:36" ht="15" customHeight="1">
      <c r="B38" s="194"/>
      <c r="C38" s="194" t="s">
        <v>2</v>
      </c>
      <c r="D38" s="4" t="s">
        <v>3</v>
      </c>
      <c r="E38" s="22">
        <f>I38+M38+Q38+U38+Y38+AC38+AG38</f>
        <v>30496</v>
      </c>
      <c r="F38" s="23">
        <f>J38+N38+R38+V38+Z38+AD38+AH38</f>
        <v>9049</v>
      </c>
      <c r="G38" s="24">
        <f t="shared" si="36"/>
        <v>9636</v>
      </c>
      <c r="H38" s="24">
        <f t="shared" si="36"/>
        <v>11811</v>
      </c>
      <c r="I38" s="22">
        <f t="shared" ref="I38:I43" si="44">SUM(J38:L38)</f>
        <v>0</v>
      </c>
      <c r="J38" s="23"/>
      <c r="K38" s="24"/>
      <c r="L38" s="24"/>
      <c r="M38" s="22">
        <f t="shared" ref="M38:M43" si="45">SUM(N38:P38)</f>
        <v>0</v>
      </c>
      <c r="N38" s="23"/>
      <c r="O38" s="24"/>
      <c r="P38" s="24"/>
      <c r="Q38" s="22">
        <f t="shared" ref="Q38:Q43" si="46">SUM(R38:T38)</f>
        <v>0</v>
      </c>
      <c r="R38" s="23"/>
      <c r="S38" s="24"/>
      <c r="T38" s="24"/>
      <c r="U38" s="22">
        <f t="shared" ref="U38:U43" si="47">SUM(V38:X38)</f>
        <v>0</v>
      </c>
      <c r="V38" s="23"/>
      <c r="W38" s="24"/>
      <c r="X38" s="24"/>
      <c r="Y38" s="22">
        <f t="shared" ref="Y38:Y43" si="48">SUM(Z38:AB38)</f>
        <v>0</v>
      </c>
      <c r="Z38" s="23"/>
      <c r="AA38" s="24"/>
      <c r="AB38" s="24"/>
      <c r="AC38" s="22">
        <f t="shared" ref="AC38:AC43" si="49">SUM(AD38:AF38)</f>
        <v>17116</v>
      </c>
      <c r="AD38" s="23">
        <v>5237</v>
      </c>
      <c r="AE38" s="24">
        <v>5148</v>
      </c>
      <c r="AF38" s="24">
        <v>6731</v>
      </c>
      <c r="AG38" s="22">
        <f t="shared" ref="AG38:AG43" si="50">SUM(AH38:AJ38)</f>
        <v>13380</v>
      </c>
      <c r="AH38" s="23">
        <v>3812</v>
      </c>
      <c r="AI38" s="24">
        <v>4488</v>
      </c>
      <c r="AJ38" s="24">
        <v>5080</v>
      </c>
    </row>
    <row r="39" spans="2:36" ht="15" customHeight="1">
      <c r="B39" s="194"/>
      <c r="C39" s="194"/>
      <c r="D39" s="161" t="s">
        <v>26</v>
      </c>
      <c r="E39" s="25">
        <f t="shared" ref="E39:F39" si="51">I39+M39+Q39+U39+Y39+AC39+AG39</f>
        <v>28453</v>
      </c>
      <c r="F39" s="26">
        <f t="shared" si="51"/>
        <v>8072</v>
      </c>
      <c r="G39" s="27">
        <f t="shared" si="36"/>
        <v>9225</v>
      </c>
      <c r="H39" s="27">
        <f t="shared" si="36"/>
        <v>11156</v>
      </c>
      <c r="I39" s="25">
        <f t="shared" si="44"/>
        <v>0</v>
      </c>
      <c r="J39" s="26"/>
      <c r="K39" s="27"/>
      <c r="L39" s="27"/>
      <c r="M39" s="25">
        <f t="shared" si="45"/>
        <v>0</v>
      </c>
      <c r="N39" s="26"/>
      <c r="O39" s="27"/>
      <c r="P39" s="27"/>
      <c r="Q39" s="25">
        <f t="shared" si="46"/>
        <v>0</v>
      </c>
      <c r="R39" s="26"/>
      <c r="S39" s="27"/>
      <c r="T39" s="27"/>
      <c r="U39" s="25">
        <f t="shared" si="47"/>
        <v>0</v>
      </c>
      <c r="V39" s="26"/>
      <c r="W39" s="27"/>
      <c r="X39" s="27"/>
      <c r="Y39" s="25">
        <f t="shared" si="48"/>
        <v>0</v>
      </c>
      <c r="Z39" s="26"/>
      <c r="AA39" s="27"/>
      <c r="AB39" s="27"/>
      <c r="AC39" s="25">
        <f t="shared" si="49"/>
        <v>16202</v>
      </c>
      <c r="AD39" s="26">
        <v>4653</v>
      </c>
      <c r="AE39" s="30">
        <v>5090</v>
      </c>
      <c r="AF39" s="27">
        <v>6459</v>
      </c>
      <c r="AG39" s="25">
        <f t="shared" si="50"/>
        <v>12251</v>
      </c>
      <c r="AH39" s="26">
        <v>3419</v>
      </c>
      <c r="AI39" s="27">
        <v>4135</v>
      </c>
      <c r="AJ39" s="27">
        <v>4697</v>
      </c>
    </row>
    <row r="40" spans="2:36" ht="15" customHeight="1">
      <c r="B40" s="194"/>
      <c r="C40" s="202" t="s">
        <v>34</v>
      </c>
      <c r="D40" s="58" t="s">
        <v>164</v>
      </c>
      <c r="E40" s="59">
        <f>SUM(F40:H40)</f>
        <v>33318</v>
      </c>
      <c r="F40" s="60">
        <f>N37+R37+V37+Z37+AD37</f>
        <v>9890</v>
      </c>
      <c r="G40" s="61">
        <f>O37+S37+W37+AA37+AE37</f>
        <v>10238</v>
      </c>
      <c r="H40" s="61">
        <f>P37+T37+X37+AB37+AF37</f>
        <v>13190</v>
      </c>
      <c r="I40" s="59">
        <f t="shared" si="44"/>
        <v>0</v>
      </c>
      <c r="J40" s="60"/>
      <c r="K40" s="61"/>
      <c r="L40" s="61"/>
      <c r="M40" s="59">
        <f t="shared" si="45"/>
        <v>0</v>
      </c>
      <c r="N40" s="60"/>
      <c r="O40" s="61"/>
      <c r="P40" s="61"/>
      <c r="Q40" s="59">
        <f t="shared" si="46"/>
        <v>0</v>
      </c>
      <c r="R40" s="60"/>
      <c r="S40" s="61"/>
      <c r="T40" s="61"/>
      <c r="U40" s="59">
        <f t="shared" si="47"/>
        <v>0</v>
      </c>
      <c r="V40" s="60"/>
      <c r="W40" s="61"/>
      <c r="X40" s="61"/>
      <c r="Y40" s="59">
        <f t="shared" si="48"/>
        <v>0</v>
      </c>
      <c r="Z40" s="60"/>
      <c r="AA40" s="61"/>
      <c r="AB40" s="61"/>
      <c r="AC40" s="59">
        <f t="shared" si="49"/>
        <v>0</v>
      </c>
      <c r="AD40" s="60"/>
      <c r="AE40" s="61"/>
      <c r="AF40" s="61"/>
      <c r="AG40" s="59">
        <f t="shared" si="50"/>
        <v>0</v>
      </c>
      <c r="AH40" s="60"/>
      <c r="AI40" s="61"/>
      <c r="AJ40" s="61"/>
    </row>
    <row r="41" spans="2:36" ht="15" customHeight="1">
      <c r="B41" s="194"/>
      <c r="C41" s="202"/>
      <c r="D41" s="62" t="s">
        <v>35</v>
      </c>
      <c r="E41" s="63">
        <f>SUM(F41:H41)</f>
        <v>25631</v>
      </c>
      <c r="F41" s="64">
        <f>J37+AH37</f>
        <v>7231</v>
      </c>
      <c r="G41" s="65">
        <f>K37+AI37</f>
        <v>8623</v>
      </c>
      <c r="H41" s="65">
        <f>L37+AJ37</f>
        <v>9777</v>
      </c>
      <c r="I41" s="63">
        <f t="shared" si="44"/>
        <v>0</v>
      </c>
      <c r="J41" s="64"/>
      <c r="K41" s="65"/>
      <c r="L41" s="65"/>
      <c r="M41" s="63">
        <f t="shared" si="45"/>
        <v>0</v>
      </c>
      <c r="N41" s="64"/>
      <c r="O41" s="65"/>
      <c r="P41" s="65"/>
      <c r="Q41" s="63">
        <f t="shared" si="46"/>
        <v>0</v>
      </c>
      <c r="R41" s="64"/>
      <c r="S41" s="65"/>
      <c r="T41" s="65"/>
      <c r="U41" s="63">
        <f t="shared" si="47"/>
        <v>0</v>
      </c>
      <c r="V41" s="64"/>
      <c r="W41" s="65"/>
      <c r="X41" s="65"/>
      <c r="Y41" s="63">
        <f t="shared" si="48"/>
        <v>0</v>
      </c>
      <c r="Z41" s="64"/>
      <c r="AA41" s="65"/>
      <c r="AB41" s="65"/>
      <c r="AC41" s="63">
        <f t="shared" si="49"/>
        <v>0</v>
      </c>
      <c r="AD41" s="64"/>
      <c r="AE41" s="65"/>
      <c r="AF41" s="65"/>
      <c r="AG41" s="63">
        <f t="shared" si="50"/>
        <v>0</v>
      </c>
      <c r="AH41" s="64"/>
      <c r="AI41" s="65"/>
      <c r="AJ41" s="65"/>
    </row>
    <row r="42" spans="2:36" ht="15" customHeight="1">
      <c r="B42" s="194"/>
      <c r="C42" s="194" t="s">
        <v>166</v>
      </c>
      <c r="D42" s="4" t="s">
        <v>6</v>
      </c>
      <c r="E42" s="22">
        <f>I42+M42+Q42+U42+Y42+AC42+AG42</f>
        <v>49025</v>
      </c>
      <c r="F42" s="23">
        <f t="shared" ref="F42:H43" si="52">J42+N42+R42+V42+Z42+AD42+AH42</f>
        <v>14444</v>
      </c>
      <c r="G42" s="24">
        <f t="shared" si="52"/>
        <v>15433</v>
      </c>
      <c r="H42" s="24">
        <f t="shared" si="52"/>
        <v>19148</v>
      </c>
      <c r="I42" s="22">
        <f t="shared" si="44"/>
        <v>0</v>
      </c>
      <c r="J42" s="23"/>
      <c r="K42" s="24"/>
      <c r="L42" s="24"/>
      <c r="M42" s="22">
        <f t="shared" si="45"/>
        <v>0</v>
      </c>
      <c r="N42" s="23"/>
      <c r="O42" s="24"/>
      <c r="P42" s="24"/>
      <c r="Q42" s="22">
        <f t="shared" si="46"/>
        <v>0</v>
      </c>
      <c r="R42" s="23"/>
      <c r="S42" s="24"/>
      <c r="T42" s="24"/>
      <c r="U42" s="22">
        <f t="shared" si="47"/>
        <v>0</v>
      </c>
      <c r="V42" s="23"/>
      <c r="W42" s="24"/>
      <c r="X42" s="24"/>
      <c r="Y42" s="22">
        <f t="shared" si="48"/>
        <v>0</v>
      </c>
      <c r="Z42" s="23"/>
      <c r="AA42" s="24"/>
      <c r="AB42" s="24"/>
      <c r="AC42" s="22">
        <f t="shared" si="49"/>
        <v>28252</v>
      </c>
      <c r="AD42" s="150">
        <v>8447</v>
      </c>
      <c r="AE42" s="139">
        <v>8620</v>
      </c>
      <c r="AF42" s="139">
        <v>11185</v>
      </c>
      <c r="AG42" s="22">
        <f t="shared" si="50"/>
        <v>20773</v>
      </c>
      <c r="AH42" s="150">
        <v>5997</v>
      </c>
      <c r="AI42" s="139">
        <v>6813</v>
      </c>
      <c r="AJ42" s="139">
        <v>7963</v>
      </c>
    </row>
    <row r="43" spans="2:36" ht="15" customHeight="1">
      <c r="B43" s="194"/>
      <c r="C43" s="194"/>
      <c r="D43" s="5" t="s">
        <v>168</v>
      </c>
      <c r="E43" s="28">
        <f t="shared" ref="E43" si="53">I43+M43+Q43+U43+Y43+AC43+AG43</f>
        <v>9924</v>
      </c>
      <c r="F43" s="29">
        <f t="shared" si="52"/>
        <v>2677</v>
      </c>
      <c r="G43" s="30">
        <f t="shared" si="52"/>
        <v>3428</v>
      </c>
      <c r="H43" s="30">
        <f t="shared" si="52"/>
        <v>3819</v>
      </c>
      <c r="I43" s="28">
        <f t="shared" si="44"/>
        <v>0</v>
      </c>
      <c r="J43" s="29"/>
      <c r="K43" s="30"/>
      <c r="L43" s="30"/>
      <c r="M43" s="28">
        <f t="shared" si="45"/>
        <v>0</v>
      </c>
      <c r="N43" s="29"/>
      <c r="O43" s="30"/>
      <c r="P43" s="30"/>
      <c r="Q43" s="28">
        <f t="shared" si="46"/>
        <v>0</v>
      </c>
      <c r="R43" s="29"/>
      <c r="S43" s="30"/>
      <c r="T43" s="30"/>
      <c r="U43" s="28">
        <f t="shared" si="47"/>
        <v>0</v>
      </c>
      <c r="V43" s="29"/>
      <c r="W43" s="30"/>
      <c r="X43" s="30"/>
      <c r="Y43" s="28">
        <f t="shared" si="48"/>
        <v>0</v>
      </c>
      <c r="Z43" s="29"/>
      <c r="AA43" s="30"/>
      <c r="AB43" s="30"/>
      <c r="AC43" s="28">
        <f t="shared" si="49"/>
        <v>5066</v>
      </c>
      <c r="AD43" s="151">
        <v>1443</v>
      </c>
      <c r="AE43" s="140">
        <v>1618</v>
      </c>
      <c r="AF43" s="140">
        <v>2005</v>
      </c>
      <c r="AG43" s="28">
        <f t="shared" si="50"/>
        <v>4858</v>
      </c>
      <c r="AH43" s="151">
        <v>1234</v>
      </c>
      <c r="AI43" s="140">
        <v>1810</v>
      </c>
      <c r="AJ43" s="140">
        <v>1814</v>
      </c>
    </row>
    <row r="44" spans="2:36" ht="15" customHeight="1">
      <c r="B44" s="194"/>
      <c r="C44" s="194"/>
      <c r="D44" s="161" t="s">
        <v>36</v>
      </c>
      <c r="E44" s="49">
        <f>E43/E37</f>
        <v>0.16834891177119204</v>
      </c>
      <c r="F44" s="50">
        <f t="shared" ref="F44:H44" si="54">F43/F37</f>
        <v>0.15635768938730216</v>
      </c>
      <c r="G44" s="51">
        <f t="shared" si="54"/>
        <v>0.18175070250782038</v>
      </c>
      <c r="H44" s="51">
        <f t="shared" si="54"/>
        <v>0.16628205686419645</v>
      </c>
      <c r="I44" s="49" t="e">
        <f>I43/I37</f>
        <v>#DIV/0!</v>
      </c>
      <c r="J44" s="50" t="e">
        <f t="shared" ref="J44:L44" si="55">J43/J37</f>
        <v>#DIV/0!</v>
      </c>
      <c r="K44" s="51" t="e">
        <f t="shared" si="55"/>
        <v>#DIV/0!</v>
      </c>
      <c r="L44" s="51" t="e">
        <f t="shared" si="55"/>
        <v>#DIV/0!</v>
      </c>
      <c r="M44" s="49" t="e">
        <f>M43/M37</f>
        <v>#DIV/0!</v>
      </c>
      <c r="N44" s="50" t="e">
        <f t="shared" ref="N44:P44" si="56">N43/N37</f>
        <v>#DIV/0!</v>
      </c>
      <c r="O44" s="51" t="e">
        <f t="shared" si="56"/>
        <v>#DIV/0!</v>
      </c>
      <c r="P44" s="51" t="e">
        <f t="shared" si="56"/>
        <v>#DIV/0!</v>
      </c>
      <c r="Q44" s="49" t="e">
        <f>Q43/Q37</f>
        <v>#DIV/0!</v>
      </c>
      <c r="R44" s="50" t="e">
        <f t="shared" ref="R44:T44" si="57">R43/R37</f>
        <v>#DIV/0!</v>
      </c>
      <c r="S44" s="51" t="e">
        <f>S43/S37</f>
        <v>#DIV/0!</v>
      </c>
      <c r="T44" s="51" t="e">
        <f t="shared" si="57"/>
        <v>#DIV/0!</v>
      </c>
      <c r="U44" s="49" t="e">
        <f>U43/U37</f>
        <v>#DIV/0!</v>
      </c>
      <c r="V44" s="50" t="e">
        <f t="shared" ref="V44:X44" si="58">V43/V37</f>
        <v>#DIV/0!</v>
      </c>
      <c r="W44" s="51" t="e">
        <f t="shared" si="58"/>
        <v>#DIV/0!</v>
      </c>
      <c r="X44" s="51" t="e">
        <f t="shared" si="58"/>
        <v>#DIV/0!</v>
      </c>
      <c r="Y44" s="49" t="e">
        <f>Y43/Y37</f>
        <v>#DIV/0!</v>
      </c>
      <c r="Z44" s="50" t="e">
        <f t="shared" ref="Z44:AB44" si="59">Z43/Z37</f>
        <v>#DIV/0!</v>
      </c>
      <c r="AA44" s="51" t="e">
        <f t="shared" si="59"/>
        <v>#DIV/0!</v>
      </c>
      <c r="AB44" s="51" t="e">
        <f t="shared" si="59"/>
        <v>#DIV/0!</v>
      </c>
      <c r="AC44" s="49">
        <f>AC43/AC37</f>
        <v>0.15204994297376792</v>
      </c>
      <c r="AD44" s="50">
        <f t="shared" ref="AD44:AF44" si="60">AD43/AD37</f>
        <v>0.14590495449949445</v>
      </c>
      <c r="AE44" s="51">
        <f t="shared" si="60"/>
        <v>0.15803867942957608</v>
      </c>
      <c r="AF44" s="51">
        <f t="shared" si="60"/>
        <v>0.15200909780136468</v>
      </c>
      <c r="AG44" s="49">
        <f>AG43/AG37</f>
        <v>0.18953610861846981</v>
      </c>
      <c r="AH44" s="50">
        <f t="shared" ref="AH44:AJ44" si="61">AH43/AH37</f>
        <v>0.17065412805974278</v>
      </c>
      <c r="AI44" s="51">
        <f t="shared" si="61"/>
        <v>0.20990374579612664</v>
      </c>
      <c r="AJ44" s="51">
        <f t="shared" si="61"/>
        <v>0.18553748593638131</v>
      </c>
    </row>
    <row r="45" spans="2:36" ht="15" customHeight="1">
      <c r="B45" s="194" t="s">
        <v>159</v>
      </c>
      <c r="C45" s="195" t="s">
        <v>10</v>
      </c>
      <c r="D45" s="195"/>
      <c r="E45" s="19">
        <f>I45+M45+Q45+U45+Y45+AC45+AG45</f>
        <v>0</v>
      </c>
      <c r="F45" s="20">
        <f>J45+N45+R45</f>
        <v>0</v>
      </c>
      <c r="G45" s="21">
        <f t="shared" ref="G45:H45" si="62">K45+O45+S45</f>
        <v>0</v>
      </c>
      <c r="H45" s="21">
        <f t="shared" si="62"/>
        <v>0</v>
      </c>
      <c r="I45" s="19">
        <f>SUM(J45:L45)</f>
        <v>0</v>
      </c>
      <c r="J45" s="20">
        <f>J46+J47</f>
        <v>0</v>
      </c>
      <c r="K45" s="21">
        <f t="shared" ref="K45:L45" si="63">K46+K47</f>
        <v>0</v>
      </c>
      <c r="L45" s="21">
        <f t="shared" si="63"/>
        <v>0</v>
      </c>
      <c r="M45" s="19">
        <f>SUM(N45:P45)</f>
        <v>0</v>
      </c>
      <c r="N45" s="20">
        <f>N46+N47</f>
        <v>0</v>
      </c>
      <c r="O45" s="21">
        <f t="shared" ref="O45:P45" si="64">O46+O47</f>
        <v>0</v>
      </c>
      <c r="P45" s="21">
        <f t="shared" si="64"/>
        <v>0</v>
      </c>
      <c r="Q45" s="19">
        <f>SUM(R45:T45)</f>
        <v>0</v>
      </c>
      <c r="R45" s="20">
        <f>R46+R47</f>
        <v>0</v>
      </c>
      <c r="S45" s="21">
        <f t="shared" ref="S45:T45" si="65">S46+S47</f>
        <v>0</v>
      </c>
      <c r="T45" s="21">
        <f t="shared" si="65"/>
        <v>0</v>
      </c>
      <c r="U45" s="19">
        <f>SUM(V45:X45)</f>
        <v>0</v>
      </c>
      <c r="V45" s="20">
        <f>V46+V47</f>
        <v>0</v>
      </c>
      <c r="W45" s="21">
        <f t="shared" ref="W45:X45" si="66">W46+W47</f>
        <v>0</v>
      </c>
      <c r="X45" s="21">
        <f t="shared" si="66"/>
        <v>0</v>
      </c>
      <c r="Y45" s="19">
        <f>SUM(Z45:AB45)</f>
        <v>0</v>
      </c>
      <c r="Z45" s="20">
        <f>Z46+Z47</f>
        <v>0</v>
      </c>
      <c r="AA45" s="21">
        <f t="shared" ref="AA45:AB45" si="67">AA46+AA47</f>
        <v>0</v>
      </c>
      <c r="AB45" s="21">
        <f t="shared" si="67"/>
        <v>0</v>
      </c>
      <c r="AC45" s="19">
        <f>SUM(AD45:AF45)</f>
        <v>0</v>
      </c>
      <c r="AD45" s="20">
        <f>AD46+AD47</f>
        <v>0</v>
      </c>
      <c r="AE45" s="21">
        <f t="shared" ref="AE45:AF45" si="68">AE46+AE47</f>
        <v>0</v>
      </c>
      <c r="AF45" s="21">
        <f t="shared" si="68"/>
        <v>0</v>
      </c>
      <c r="AG45" s="19">
        <f>SUM(AH45:AJ45)</f>
        <v>0</v>
      </c>
      <c r="AH45" s="20">
        <f>AH46+AH47</f>
        <v>0</v>
      </c>
      <c r="AI45" s="21">
        <f t="shared" ref="AI45:AJ45" si="69">AI46+AI47</f>
        <v>0</v>
      </c>
      <c r="AJ45" s="21">
        <f t="shared" si="69"/>
        <v>0</v>
      </c>
    </row>
    <row r="46" spans="2:36" ht="15" customHeight="1">
      <c r="B46" s="194"/>
      <c r="C46" s="196" t="s">
        <v>11</v>
      </c>
      <c r="D46" s="196"/>
      <c r="E46" s="52">
        <f>I46+M46+Q46+U46+Y46+AC46+AG46</f>
        <v>0</v>
      </c>
      <c r="F46" s="53">
        <f>J46+N46+R46+V46+Z46+AD46+AH46</f>
        <v>0</v>
      </c>
      <c r="G46" s="54">
        <f t="shared" ref="G46:H47" si="70">K46+O46+S46+W46+AA46+AE46+AI46</f>
        <v>0</v>
      </c>
      <c r="H46" s="54">
        <f t="shared" si="70"/>
        <v>0</v>
      </c>
      <c r="I46" s="52">
        <f t="shared" ref="I46:I47" si="71">SUM(J46:L46)</f>
        <v>0</v>
      </c>
      <c r="J46" s="53"/>
      <c r="K46" s="54"/>
      <c r="L46" s="54"/>
      <c r="M46" s="52">
        <f t="shared" ref="M46:M47" si="72">SUM(N46:P46)</f>
        <v>0</v>
      </c>
      <c r="N46" s="53"/>
      <c r="O46" s="54"/>
      <c r="P46" s="54"/>
      <c r="Q46" s="52">
        <f t="shared" ref="Q46:Q47" si="73">SUM(R46:T46)</f>
        <v>0</v>
      </c>
      <c r="R46" s="53"/>
      <c r="S46" s="54"/>
      <c r="T46" s="54"/>
      <c r="U46" s="52">
        <f t="shared" ref="U46:U47" si="74">SUM(V46:X46)</f>
        <v>0</v>
      </c>
      <c r="V46" s="53"/>
      <c r="W46" s="54"/>
      <c r="X46" s="54"/>
      <c r="Y46" s="52">
        <f t="shared" ref="Y46:Y47" si="75">SUM(Z46:AB46)</f>
        <v>0</v>
      </c>
      <c r="Z46" s="53"/>
      <c r="AA46" s="54"/>
      <c r="AB46" s="54"/>
      <c r="AC46" s="52">
        <f t="shared" ref="AC46:AC47" si="76">SUM(AD46:AF46)</f>
        <v>0</v>
      </c>
      <c r="AD46" s="53"/>
      <c r="AE46" s="54"/>
      <c r="AF46" s="54"/>
      <c r="AG46" s="52">
        <f t="shared" ref="AG46:AG47" si="77">SUM(AH46:AJ46)</f>
        <v>0</v>
      </c>
      <c r="AH46" s="53"/>
      <c r="AI46" s="54"/>
      <c r="AJ46" s="54"/>
    </row>
    <row r="47" spans="2:36" ht="15" customHeight="1">
      <c r="B47" s="194"/>
      <c r="C47" s="197" t="s">
        <v>12</v>
      </c>
      <c r="D47" s="197"/>
      <c r="E47" s="25">
        <f>I47+M47+Q47+U47+Y47+AC47+AG47</f>
        <v>0</v>
      </c>
      <c r="F47" s="26">
        <f t="shared" ref="F47" si="78">J47+N47+R47+V47+Z47+AD47+AH47</f>
        <v>0</v>
      </c>
      <c r="G47" s="27">
        <f t="shared" si="70"/>
        <v>0</v>
      </c>
      <c r="H47" s="27">
        <f t="shared" si="70"/>
        <v>0</v>
      </c>
      <c r="I47" s="25">
        <f t="shared" si="71"/>
        <v>0</v>
      </c>
      <c r="J47" s="26"/>
      <c r="K47" s="27"/>
      <c r="L47" s="27"/>
      <c r="M47" s="25">
        <f t="shared" si="72"/>
        <v>0</v>
      </c>
      <c r="N47" s="26"/>
      <c r="O47" s="27"/>
      <c r="P47" s="27"/>
      <c r="Q47" s="25">
        <f t="shared" si="73"/>
        <v>0</v>
      </c>
      <c r="R47" s="26"/>
      <c r="S47" s="27"/>
      <c r="T47" s="27"/>
      <c r="U47" s="25">
        <f t="shared" si="74"/>
        <v>0</v>
      </c>
      <c r="V47" s="26"/>
      <c r="W47" s="27"/>
      <c r="X47" s="27"/>
      <c r="Y47" s="25">
        <f t="shared" si="75"/>
        <v>0</v>
      </c>
      <c r="Z47" s="26"/>
      <c r="AA47" s="27"/>
      <c r="AB47" s="27"/>
      <c r="AC47" s="25">
        <f t="shared" si="76"/>
        <v>0</v>
      </c>
      <c r="AD47" s="26"/>
      <c r="AE47" s="27"/>
      <c r="AF47" s="27"/>
      <c r="AG47" s="25">
        <f t="shared" si="77"/>
        <v>0</v>
      </c>
      <c r="AH47" s="26"/>
      <c r="AI47" s="27"/>
      <c r="AJ47" s="27"/>
    </row>
    <row r="48" spans="2:36" ht="15" customHeight="1">
      <c r="B48" s="203" t="s">
        <v>147</v>
      </c>
      <c r="C48" s="203"/>
      <c r="D48" s="203"/>
      <c r="E48" s="203" t="s">
        <v>232</v>
      </c>
      <c r="F48" s="203"/>
      <c r="G48" s="203"/>
      <c r="H48" s="203"/>
      <c r="I48" s="242">
        <v>45263</v>
      </c>
      <c r="J48" s="242"/>
      <c r="K48" s="242"/>
      <c r="L48" s="242"/>
      <c r="M48" s="229">
        <v>45264</v>
      </c>
      <c r="N48" s="230"/>
      <c r="O48" s="230"/>
      <c r="P48" s="231"/>
      <c r="Q48" s="229">
        <v>45265</v>
      </c>
      <c r="R48" s="230"/>
      <c r="S48" s="230"/>
      <c r="T48" s="231"/>
      <c r="U48" s="229">
        <v>45266</v>
      </c>
      <c r="V48" s="230"/>
      <c r="W48" s="230"/>
      <c r="X48" s="231"/>
      <c r="Y48" s="229">
        <v>45267</v>
      </c>
      <c r="Z48" s="230"/>
      <c r="AA48" s="230"/>
      <c r="AB48" s="231"/>
      <c r="AC48" s="229">
        <v>45268</v>
      </c>
      <c r="AD48" s="230"/>
      <c r="AE48" s="230"/>
      <c r="AF48" s="231"/>
      <c r="AG48" s="239">
        <v>45269</v>
      </c>
      <c r="AH48" s="240"/>
      <c r="AI48" s="240"/>
      <c r="AJ48" s="241"/>
    </row>
    <row r="49" spans="2:36" ht="15" customHeight="1">
      <c r="B49" s="201" t="s">
        <v>0</v>
      </c>
      <c r="C49" s="201"/>
      <c r="D49" s="201"/>
      <c r="E49" s="6" t="s">
        <v>15</v>
      </c>
      <c r="F49" s="7" t="s">
        <v>17</v>
      </c>
      <c r="G49" s="162" t="s">
        <v>19</v>
      </c>
      <c r="H49" s="16" t="s">
        <v>31</v>
      </c>
      <c r="I49" s="10" t="s">
        <v>14</v>
      </c>
      <c r="J49" s="11" t="s">
        <v>16</v>
      </c>
      <c r="K49" s="12" t="s">
        <v>18</v>
      </c>
      <c r="L49" s="12" t="s">
        <v>20</v>
      </c>
      <c r="M49" s="10" t="s">
        <v>14</v>
      </c>
      <c r="N49" s="11" t="s">
        <v>16</v>
      </c>
      <c r="O49" s="12" t="s">
        <v>18</v>
      </c>
      <c r="P49" s="12" t="s">
        <v>20</v>
      </c>
      <c r="Q49" s="10" t="s">
        <v>14</v>
      </c>
      <c r="R49" s="11" t="s">
        <v>16</v>
      </c>
      <c r="S49" s="12" t="s">
        <v>18</v>
      </c>
      <c r="T49" s="12" t="s">
        <v>20</v>
      </c>
      <c r="U49" s="10" t="s">
        <v>14</v>
      </c>
      <c r="V49" s="11" t="s">
        <v>16</v>
      </c>
      <c r="W49" s="12" t="s">
        <v>18</v>
      </c>
      <c r="X49" s="12" t="s">
        <v>20</v>
      </c>
      <c r="Y49" s="10" t="s">
        <v>14</v>
      </c>
      <c r="Z49" s="11" t="s">
        <v>16</v>
      </c>
      <c r="AA49" s="12" t="s">
        <v>18</v>
      </c>
      <c r="AB49" s="12" t="s">
        <v>20</v>
      </c>
      <c r="AC49" s="10" t="s">
        <v>14</v>
      </c>
      <c r="AD49" s="11" t="s">
        <v>16</v>
      </c>
      <c r="AE49" s="12" t="s">
        <v>18</v>
      </c>
      <c r="AF49" s="12" t="s">
        <v>20</v>
      </c>
      <c r="AG49" s="10" t="s">
        <v>14</v>
      </c>
      <c r="AH49" s="11" t="s">
        <v>16</v>
      </c>
      <c r="AI49" s="12" t="s">
        <v>18</v>
      </c>
      <c r="AJ49" s="12" t="s">
        <v>20</v>
      </c>
    </row>
    <row r="50" spans="2:36" ht="15" customHeight="1">
      <c r="B50" s="194" t="s">
        <v>203</v>
      </c>
      <c r="C50" s="195" t="s">
        <v>191</v>
      </c>
      <c r="D50" s="195"/>
      <c r="E50" s="19">
        <f>I50+M50+Q50+U50+Y50+AC50+AG50</f>
        <v>221262</v>
      </c>
      <c r="F50" s="20">
        <f>J50+N50+R50+V50+Z50+AD50+AH50</f>
        <v>68285</v>
      </c>
      <c r="G50" s="21">
        <f t="shared" ref="F50:H52" si="79">K50+O50+S50+W50+AA50+AE50+AI50</f>
        <v>67766</v>
      </c>
      <c r="H50" s="21">
        <f t="shared" si="79"/>
        <v>85211</v>
      </c>
      <c r="I50" s="19">
        <f>SUM(J50:L50)</f>
        <v>19002</v>
      </c>
      <c r="J50" s="20">
        <f>J51+J52</f>
        <v>5407</v>
      </c>
      <c r="K50" s="21">
        <f t="shared" ref="K50:L50" si="80">K51+K52</f>
        <v>6583</v>
      </c>
      <c r="L50" s="21">
        <f t="shared" si="80"/>
        <v>7012</v>
      </c>
      <c r="M50" s="19">
        <f>SUM(N50:P50)</f>
        <v>33321</v>
      </c>
      <c r="N50" s="20">
        <f>N51+N52</f>
        <v>10626</v>
      </c>
      <c r="O50" s="21">
        <f t="shared" ref="O50:P50" si="81">O51+O52</f>
        <v>9933</v>
      </c>
      <c r="P50" s="21">
        <f t="shared" si="81"/>
        <v>12762</v>
      </c>
      <c r="Q50" s="19">
        <f>SUM(R50:T50)</f>
        <v>35681</v>
      </c>
      <c r="R50" s="20">
        <f>R51+R52</f>
        <v>11517</v>
      </c>
      <c r="S50" s="21">
        <f t="shared" ref="S50:T50" si="82">S51+S52</f>
        <v>10451</v>
      </c>
      <c r="T50" s="21">
        <f t="shared" si="82"/>
        <v>13713</v>
      </c>
      <c r="U50" s="19">
        <f>SUM(V50:X50)</f>
        <v>35074</v>
      </c>
      <c r="V50" s="20">
        <f>V51+V52</f>
        <v>11488</v>
      </c>
      <c r="W50" s="21">
        <f t="shared" ref="W50:X50" si="83">W51+W52</f>
        <v>10294</v>
      </c>
      <c r="X50" s="21">
        <f t="shared" si="83"/>
        <v>13292</v>
      </c>
      <c r="Y50" s="19">
        <f>SUM(Z50:AB50)</f>
        <v>36404</v>
      </c>
      <c r="Z50" s="20">
        <f>Z51+Z52</f>
        <v>11580</v>
      </c>
      <c r="AA50" s="21">
        <f t="shared" ref="AA50:AB50" si="84">AA51+AA52</f>
        <v>10857</v>
      </c>
      <c r="AB50" s="21">
        <f t="shared" si="84"/>
        <v>13967</v>
      </c>
      <c r="AC50" s="19">
        <f>SUM(AD50:AF50)</f>
        <v>34863</v>
      </c>
      <c r="AD50" s="20">
        <f>AD51+AD52</f>
        <v>10213</v>
      </c>
      <c r="AE50" s="21">
        <f t="shared" ref="AE50:AF50" si="85">AE51+AE52</f>
        <v>10792</v>
      </c>
      <c r="AF50" s="21">
        <f t="shared" si="85"/>
        <v>13858</v>
      </c>
      <c r="AG50" s="19">
        <f>SUM(AH50:AJ50)</f>
        <v>26917</v>
      </c>
      <c r="AH50" s="20">
        <f>AH51+AH52</f>
        <v>7454</v>
      </c>
      <c r="AI50" s="21">
        <f t="shared" ref="AI50:AJ50" si="86">AI51+AI52</f>
        <v>8856</v>
      </c>
      <c r="AJ50" s="21">
        <f t="shared" si="86"/>
        <v>10607</v>
      </c>
    </row>
    <row r="51" spans="2:36" ht="15" customHeight="1">
      <c r="B51" s="194"/>
      <c r="C51" s="194" t="s">
        <v>2</v>
      </c>
      <c r="D51" s="4" t="s">
        <v>3</v>
      </c>
      <c r="E51" s="22">
        <f t="shared" ref="E51:E52" si="87">I51+M51+Q51+U51+Y51+AC51+AG51</f>
        <v>114091</v>
      </c>
      <c r="F51" s="23">
        <f>J51+N51+R51+V51+Z51+AD51+AH51</f>
        <v>35890</v>
      </c>
      <c r="G51" s="24">
        <f t="shared" si="79"/>
        <v>34640</v>
      </c>
      <c r="H51" s="24">
        <f t="shared" si="79"/>
        <v>43561</v>
      </c>
      <c r="I51" s="22">
        <f t="shared" ref="I51:I56" si="88">SUM(J51:L51)</f>
        <v>9729</v>
      </c>
      <c r="J51" s="23">
        <v>2705</v>
      </c>
      <c r="K51" s="24">
        <v>3399</v>
      </c>
      <c r="L51" s="23">
        <v>3625</v>
      </c>
      <c r="M51" s="22">
        <f t="shared" ref="M51:M56" si="89">SUM(N51:P51)</f>
        <v>17125</v>
      </c>
      <c r="N51" s="23">
        <v>5645</v>
      </c>
      <c r="O51" s="24">
        <v>5061</v>
      </c>
      <c r="P51" s="24">
        <v>6419</v>
      </c>
      <c r="Q51" s="22">
        <f t="shared" ref="Q51:Q56" si="90">SUM(R51:T51)</f>
        <v>18470</v>
      </c>
      <c r="R51" s="23">
        <v>6051</v>
      </c>
      <c r="S51" s="24">
        <v>5335</v>
      </c>
      <c r="T51" s="24">
        <v>7084</v>
      </c>
      <c r="U51" s="22">
        <f t="shared" ref="U51:U56" si="91">SUM(V51:X51)</f>
        <v>18087</v>
      </c>
      <c r="V51" s="23">
        <v>6130</v>
      </c>
      <c r="W51" s="24">
        <v>5218</v>
      </c>
      <c r="X51" s="24">
        <v>6739</v>
      </c>
      <c r="Y51" s="22">
        <f t="shared" ref="Y51:Y56" si="92">SUM(Z51:AB51)</f>
        <v>18817</v>
      </c>
      <c r="Z51" s="23">
        <v>6091</v>
      </c>
      <c r="AA51" s="24">
        <v>5572</v>
      </c>
      <c r="AB51" s="24">
        <v>7154</v>
      </c>
      <c r="AC51" s="22">
        <f t="shared" ref="AC51:AC56" si="93">SUM(AD51:AF51)</f>
        <v>17946</v>
      </c>
      <c r="AD51" s="23">
        <v>5404</v>
      </c>
      <c r="AE51" s="24">
        <v>5436</v>
      </c>
      <c r="AF51" s="24">
        <v>7106</v>
      </c>
      <c r="AG51" s="22">
        <f t="shared" ref="AG51:AG56" si="94">SUM(AH51:AJ51)</f>
        <v>13917</v>
      </c>
      <c r="AH51" s="23">
        <v>3864</v>
      </c>
      <c r="AI51" s="24">
        <v>4619</v>
      </c>
      <c r="AJ51" s="24">
        <v>5434</v>
      </c>
    </row>
    <row r="52" spans="2:36" ht="15" customHeight="1">
      <c r="B52" s="194"/>
      <c r="C52" s="194"/>
      <c r="D52" s="161" t="s">
        <v>26</v>
      </c>
      <c r="E52" s="25">
        <f t="shared" si="87"/>
        <v>107171</v>
      </c>
      <c r="F52" s="26">
        <f t="shared" si="79"/>
        <v>32395</v>
      </c>
      <c r="G52" s="27">
        <f t="shared" si="79"/>
        <v>33126</v>
      </c>
      <c r="H52" s="27">
        <f t="shared" si="79"/>
        <v>41650</v>
      </c>
      <c r="I52" s="25">
        <f t="shared" si="88"/>
        <v>9273</v>
      </c>
      <c r="J52" s="26">
        <v>2702</v>
      </c>
      <c r="K52" s="27">
        <v>3184</v>
      </c>
      <c r="L52" s="26">
        <v>3387</v>
      </c>
      <c r="M52" s="25">
        <f t="shared" si="89"/>
        <v>16196</v>
      </c>
      <c r="N52" s="26">
        <v>4981</v>
      </c>
      <c r="O52" s="27">
        <v>4872</v>
      </c>
      <c r="P52" s="27">
        <v>6343</v>
      </c>
      <c r="Q52" s="25">
        <f t="shared" si="90"/>
        <v>17211</v>
      </c>
      <c r="R52" s="26">
        <v>5466</v>
      </c>
      <c r="S52" s="27">
        <v>5116</v>
      </c>
      <c r="T52" s="27">
        <v>6629</v>
      </c>
      <c r="U52" s="25">
        <f t="shared" si="91"/>
        <v>16987</v>
      </c>
      <c r="V52" s="26">
        <v>5358</v>
      </c>
      <c r="W52" s="27">
        <v>5076</v>
      </c>
      <c r="X52" s="27">
        <v>6553</v>
      </c>
      <c r="Y52" s="25">
        <f t="shared" si="92"/>
        <v>17587</v>
      </c>
      <c r="Z52" s="26">
        <v>5489</v>
      </c>
      <c r="AA52" s="27">
        <v>5285</v>
      </c>
      <c r="AB52" s="27">
        <v>6813</v>
      </c>
      <c r="AC52" s="25">
        <f t="shared" si="93"/>
        <v>16917</v>
      </c>
      <c r="AD52" s="26">
        <v>4809</v>
      </c>
      <c r="AE52" s="30">
        <v>5356</v>
      </c>
      <c r="AF52" s="27">
        <v>6752</v>
      </c>
      <c r="AG52" s="25">
        <f t="shared" si="94"/>
        <v>13000</v>
      </c>
      <c r="AH52" s="26">
        <v>3590</v>
      </c>
      <c r="AI52" s="27">
        <v>4237</v>
      </c>
      <c r="AJ52" s="27">
        <v>5173</v>
      </c>
    </row>
    <row r="53" spans="2:36" ht="15" customHeight="1">
      <c r="B53" s="194"/>
      <c r="C53" s="202" t="s">
        <v>34</v>
      </c>
      <c r="D53" s="58" t="s">
        <v>28</v>
      </c>
      <c r="E53" s="59">
        <f>SUM(F53:H53)</f>
        <v>175343</v>
      </c>
      <c r="F53" s="60">
        <f>N50+R50+V50+Z50+AD50</f>
        <v>55424</v>
      </c>
      <c r="G53" s="61">
        <f t="shared" ref="G53:H53" si="95">O50+S50+W50+AA50+AE50</f>
        <v>52327</v>
      </c>
      <c r="H53" s="61">
        <f t="shared" si="95"/>
        <v>67592</v>
      </c>
      <c r="I53" s="59">
        <f t="shared" si="88"/>
        <v>0</v>
      </c>
      <c r="J53" s="60"/>
      <c r="K53" s="61"/>
      <c r="L53" s="61"/>
      <c r="M53" s="59">
        <f t="shared" si="89"/>
        <v>0</v>
      </c>
      <c r="N53" s="60"/>
      <c r="O53" s="61"/>
      <c r="P53" s="61"/>
      <c r="Q53" s="59">
        <f t="shared" si="90"/>
        <v>0</v>
      </c>
      <c r="R53" s="60"/>
      <c r="S53" s="61"/>
      <c r="T53" s="61"/>
      <c r="U53" s="59">
        <f t="shared" si="91"/>
        <v>0</v>
      </c>
      <c r="V53" s="60"/>
      <c r="W53" s="61"/>
      <c r="X53" s="61"/>
      <c r="Y53" s="59">
        <f t="shared" si="92"/>
        <v>0</v>
      </c>
      <c r="Z53" s="60"/>
      <c r="AA53" s="61"/>
      <c r="AB53" s="61"/>
      <c r="AC53" s="59">
        <f t="shared" si="93"/>
        <v>0</v>
      </c>
      <c r="AD53" s="60"/>
      <c r="AE53" s="61"/>
      <c r="AF53" s="61"/>
      <c r="AG53" s="59">
        <f t="shared" si="94"/>
        <v>0</v>
      </c>
      <c r="AH53" s="60"/>
      <c r="AI53" s="61"/>
      <c r="AJ53" s="61"/>
    </row>
    <row r="54" spans="2:36" ht="15" customHeight="1">
      <c r="B54" s="194"/>
      <c r="C54" s="202"/>
      <c r="D54" s="62" t="s">
        <v>35</v>
      </c>
      <c r="E54" s="63">
        <f>SUM(F54:H54)</f>
        <v>45919</v>
      </c>
      <c r="F54" s="64">
        <f>J50+AH50</f>
        <v>12861</v>
      </c>
      <c r="G54" s="65">
        <f t="shared" ref="G54:H54" si="96">K50+AI50</f>
        <v>15439</v>
      </c>
      <c r="H54" s="65">
        <f t="shared" si="96"/>
        <v>17619</v>
      </c>
      <c r="I54" s="63">
        <f t="shared" si="88"/>
        <v>0</v>
      </c>
      <c r="J54" s="64"/>
      <c r="K54" s="65"/>
      <c r="L54" s="65"/>
      <c r="M54" s="63">
        <f t="shared" si="89"/>
        <v>0</v>
      </c>
      <c r="N54" s="64"/>
      <c r="O54" s="65"/>
      <c r="P54" s="65"/>
      <c r="Q54" s="63">
        <f t="shared" si="90"/>
        <v>0</v>
      </c>
      <c r="R54" s="64"/>
      <c r="S54" s="65"/>
      <c r="T54" s="65"/>
      <c r="U54" s="63">
        <f t="shared" si="91"/>
        <v>0</v>
      </c>
      <c r="V54" s="64"/>
      <c r="W54" s="65"/>
      <c r="X54" s="65"/>
      <c r="Y54" s="63">
        <f t="shared" si="92"/>
        <v>0</v>
      </c>
      <c r="Z54" s="64"/>
      <c r="AA54" s="65"/>
      <c r="AB54" s="65"/>
      <c r="AC54" s="63">
        <f t="shared" si="93"/>
        <v>0</v>
      </c>
      <c r="AD54" s="64"/>
      <c r="AE54" s="65"/>
      <c r="AF54" s="65"/>
      <c r="AG54" s="63">
        <f t="shared" si="94"/>
        <v>0</v>
      </c>
      <c r="AH54" s="64"/>
      <c r="AI54" s="65"/>
      <c r="AJ54" s="65"/>
    </row>
    <row r="55" spans="2:36" ht="15" customHeight="1">
      <c r="B55" s="194"/>
      <c r="C55" s="194" t="s">
        <v>166</v>
      </c>
      <c r="D55" s="4" t="s">
        <v>6</v>
      </c>
      <c r="E55" s="22">
        <f>I55+M55+Q55+U55+Y55+AC55+AG55</f>
        <v>184245</v>
      </c>
      <c r="F55" s="23">
        <f t="shared" ref="F55:H56" si="97">J55+N55+R55+V55+Z55+AD55+AH55</f>
        <v>58307</v>
      </c>
      <c r="G55" s="24">
        <f t="shared" si="97"/>
        <v>55304</v>
      </c>
      <c r="H55" s="24">
        <f t="shared" si="97"/>
        <v>70634</v>
      </c>
      <c r="I55" s="22">
        <f t="shared" si="88"/>
        <v>15009</v>
      </c>
      <c r="J55" s="23">
        <v>4343</v>
      </c>
      <c r="K55" s="24">
        <v>5078</v>
      </c>
      <c r="L55" s="24">
        <v>5588</v>
      </c>
      <c r="M55" s="22">
        <f t="shared" si="89"/>
        <v>28028</v>
      </c>
      <c r="N55" s="23">
        <v>9215</v>
      </c>
      <c r="O55" s="24">
        <v>8227</v>
      </c>
      <c r="P55" s="24">
        <v>10586</v>
      </c>
      <c r="Q55" s="22">
        <f t="shared" si="90"/>
        <v>30053</v>
      </c>
      <c r="R55" s="23">
        <v>9947</v>
      </c>
      <c r="S55" s="24">
        <v>8650</v>
      </c>
      <c r="T55" s="24">
        <v>11456</v>
      </c>
      <c r="U55" s="22">
        <f t="shared" si="91"/>
        <v>29930</v>
      </c>
      <c r="V55" s="23">
        <v>10112</v>
      </c>
      <c r="W55" s="24">
        <v>8523</v>
      </c>
      <c r="X55" s="24">
        <v>11295</v>
      </c>
      <c r="Y55" s="22">
        <f t="shared" si="92"/>
        <v>30732</v>
      </c>
      <c r="Z55" s="150">
        <v>10031</v>
      </c>
      <c r="AA55" s="139">
        <v>9010</v>
      </c>
      <c r="AB55" s="139">
        <v>11691</v>
      </c>
      <c r="AC55" s="22">
        <f t="shared" si="93"/>
        <v>29163</v>
      </c>
      <c r="AD55" s="150">
        <v>8660</v>
      </c>
      <c r="AE55" s="139">
        <v>8870</v>
      </c>
      <c r="AF55" s="139">
        <v>11633</v>
      </c>
      <c r="AG55" s="22">
        <f t="shared" si="94"/>
        <v>21330</v>
      </c>
      <c r="AH55" s="150">
        <v>5999</v>
      </c>
      <c r="AI55" s="139">
        <v>6946</v>
      </c>
      <c r="AJ55" s="139">
        <v>8385</v>
      </c>
    </row>
    <row r="56" spans="2:36" ht="15" customHeight="1">
      <c r="B56" s="194"/>
      <c r="C56" s="194"/>
      <c r="D56" s="5" t="s">
        <v>168</v>
      </c>
      <c r="E56" s="28">
        <f>I56+M56+Q56+U56+Y56+AC56+AG56</f>
        <v>37017</v>
      </c>
      <c r="F56" s="29">
        <f t="shared" si="97"/>
        <v>9978</v>
      </c>
      <c r="G56" s="30">
        <f t="shared" si="97"/>
        <v>12462</v>
      </c>
      <c r="H56" s="30">
        <f t="shared" si="97"/>
        <v>14577</v>
      </c>
      <c r="I56" s="28">
        <f t="shared" si="88"/>
        <v>3993</v>
      </c>
      <c r="J56" s="29">
        <v>1064</v>
      </c>
      <c r="K56" s="30">
        <v>1505</v>
      </c>
      <c r="L56" s="30">
        <v>1424</v>
      </c>
      <c r="M56" s="28">
        <f t="shared" si="89"/>
        <v>5293</v>
      </c>
      <c r="N56" s="29">
        <v>1411</v>
      </c>
      <c r="O56" s="30">
        <v>1706</v>
      </c>
      <c r="P56" s="30">
        <v>2176</v>
      </c>
      <c r="Q56" s="28">
        <f t="shared" si="90"/>
        <v>5628</v>
      </c>
      <c r="R56" s="29">
        <v>1570</v>
      </c>
      <c r="S56" s="30">
        <v>1801</v>
      </c>
      <c r="T56" s="30">
        <v>2257</v>
      </c>
      <c r="U56" s="28">
        <f t="shared" si="91"/>
        <v>5144</v>
      </c>
      <c r="V56" s="29">
        <v>1376</v>
      </c>
      <c r="W56" s="30">
        <v>1771</v>
      </c>
      <c r="X56" s="30">
        <v>1997</v>
      </c>
      <c r="Y56" s="28">
        <f t="shared" si="92"/>
        <v>5672</v>
      </c>
      <c r="Z56" s="151">
        <v>1549</v>
      </c>
      <c r="AA56" s="140">
        <v>1847</v>
      </c>
      <c r="AB56" s="140">
        <v>2276</v>
      </c>
      <c r="AC56" s="28">
        <f t="shared" si="93"/>
        <v>5700</v>
      </c>
      <c r="AD56" s="151">
        <v>1553</v>
      </c>
      <c r="AE56" s="140">
        <v>1922</v>
      </c>
      <c r="AF56" s="140">
        <v>2225</v>
      </c>
      <c r="AG56" s="28">
        <f t="shared" si="94"/>
        <v>5587</v>
      </c>
      <c r="AH56" s="151">
        <v>1455</v>
      </c>
      <c r="AI56" s="140">
        <v>1910</v>
      </c>
      <c r="AJ56" s="140">
        <v>2222</v>
      </c>
    </row>
    <row r="57" spans="2:36" ht="15" customHeight="1">
      <c r="B57" s="194"/>
      <c r="C57" s="194"/>
      <c r="D57" s="161" t="s">
        <v>211</v>
      </c>
      <c r="E57" s="49">
        <f>E56/E50</f>
        <v>0.16729940071046995</v>
      </c>
      <c r="F57" s="50">
        <f t="shared" ref="F57:H57" si="98">F56/F50</f>
        <v>0.1461228673940104</v>
      </c>
      <c r="G57" s="51">
        <f t="shared" si="98"/>
        <v>0.18389752973467521</v>
      </c>
      <c r="H57" s="51">
        <f t="shared" si="98"/>
        <v>0.17106946286277594</v>
      </c>
      <c r="I57" s="49">
        <f>I56/I50</f>
        <v>0.21013577518155985</v>
      </c>
      <c r="J57" s="50">
        <f t="shared" ref="J57:L57" si="99">J56/J50</f>
        <v>0.19678194932494913</v>
      </c>
      <c r="K57" s="51">
        <f t="shared" si="99"/>
        <v>0.22861917059091599</v>
      </c>
      <c r="L57" s="51">
        <f t="shared" si="99"/>
        <v>0.20308043354249858</v>
      </c>
      <c r="M57" s="49">
        <f>M56/M50</f>
        <v>0.15884877404639716</v>
      </c>
      <c r="N57" s="50">
        <f t="shared" ref="N57:P57" si="100">N56/N50</f>
        <v>0.13278750235271974</v>
      </c>
      <c r="O57" s="51">
        <f t="shared" si="100"/>
        <v>0.17175072989026477</v>
      </c>
      <c r="P57" s="51">
        <f t="shared" si="100"/>
        <v>0.17050619025231156</v>
      </c>
      <c r="Q57" s="49">
        <f>Q56/Q50</f>
        <v>0.15773100529693673</v>
      </c>
      <c r="R57" s="50">
        <f t="shared" ref="R57:T57" si="101">R56/R50</f>
        <v>0.13632022228010768</v>
      </c>
      <c r="S57" s="51">
        <f t="shared" si="101"/>
        <v>0.1723280068892929</v>
      </c>
      <c r="T57" s="51">
        <f t="shared" si="101"/>
        <v>0.16458834682418144</v>
      </c>
      <c r="U57" s="49">
        <f>U56/U50</f>
        <v>0.14666134458573302</v>
      </c>
      <c r="V57" s="50">
        <f t="shared" ref="V57:X57" si="102">V56/V50</f>
        <v>0.11977715877437325</v>
      </c>
      <c r="W57" s="51">
        <f t="shared" si="102"/>
        <v>0.17204196619389936</v>
      </c>
      <c r="X57" s="51">
        <f t="shared" si="102"/>
        <v>0.15024074631357207</v>
      </c>
      <c r="Y57" s="49">
        <f>Y56/Y50</f>
        <v>0.15580705416987145</v>
      </c>
      <c r="Z57" s="50">
        <f t="shared" ref="Z57:AB57" si="103">Z56/Z50</f>
        <v>0.13376511226252158</v>
      </c>
      <c r="AA57" s="51">
        <f t="shared" si="103"/>
        <v>0.1701206594823616</v>
      </c>
      <c r="AB57" s="51">
        <f t="shared" si="103"/>
        <v>0.16295553805398438</v>
      </c>
      <c r="AC57" s="49">
        <f>AC56/AC50</f>
        <v>0.16349711728766889</v>
      </c>
      <c r="AD57" s="50">
        <f t="shared" ref="AD57:AF57" si="104">AD56/AD50</f>
        <v>0.15206109859982375</v>
      </c>
      <c r="AE57" s="51">
        <f t="shared" si="104"/>
        <v>0.17809488510007412</v>
      </c>
      <c r="AF57" s="51">
        <f t="shared" si="104"/>
        <v>0.16055707894357049</v>
      </c>
      <c r="AG57" s="49">
        <f>AG56/AG50</f>
        <v>0.20756399301556638</v>
      </c>
      <c r="AH57" s="50">
        <f t="shared" ref="AH57:AJ57" si="105">AH56/AH50</f>
        <v>0.19519720955191844</v>
      </c>
      <c r="AI57" s="51">
        <f t="shared" si="105"/>
        <v>0.21567299006323395</v>
      </c>
      <c r="AJ57" s="51">
        <f t="shared" si="105"/>
        <v>0.20948430281889319</v>
      </c>
    </row>
    <row r="58" spans="2:36" ht="15" customHeight="1">
      <c r="B58" s="194" t="s">
        <v>198</v>
      </c>
      <c r="C58" s="195" t="s">
        <v>199</v>
      </c>
      <c r="D58" s="195"/>
      <c r="E58" s="19">
        <f>I58+M58+Q58+U58+Y58+AC58+AG58</f>
        <v>0</v>
      </c>
      <c r="F58" s="20">
        <f t="shared" ref="F58:H60" si="106">J58+N58+R58+V58+Z58+AD58+AH58</f>
        <v>0</v>
      </c>
      <c r="G58" s="21">
        <f t="shared" si="106"/>
        <v>0</v>
      </c>
      <c r="H58" s="21">
        <f t="shared" si="106"/>
        <v>0</v>
      </c>
      <c r="I58" s="19">
        <f>SUM(J58:L58)</f>
        <v>0</v>
      </c>
      <c r="J58" s="20">
        <f>J59+J60</f>
        <v>0</v>
      </c>
      <c r="K58" s="21">
        <f t="shared" ref="K58:L58" si="107">K59+K60</f>
        <v>0</v>
      </c>
      <c r="L58" s="21">
        <f t="shared" si="107"/>
        <v>0</v>
      </c>
      <c r="M58" s="19">
        <f>SUM(N58:P58)</f>
        <v>0</v>
      </c>
      <c r="N58" s="20">
        <f>N59+N60</f>
        <v>0</v>
      </c>
      <c r="O58" s="21">
        <f t="shared" ref="O58:P58" si="108">O59+O60</f>
        <v>0</v>
      </c>
      <c r="P58" s="21">
        <f t="shared" si="108"/>
        <v>0</v>
      </c>
      <c r="Q58" s="19">
        <f>SUM(R58:T58)</f>
        <v>0</v>
      </c>
      <c r="R58" s="20">
        <f>R59+R60</f>
        <v>0</v>
      </c>
      <c r="S58" s="21">
        <f t="shared" ref="S58:T58" si="109">S59+S60</f>
        <v>0</v>
      </c>
      <c r="T58" s="21">
        <f t="shared" si="109"/>
        <v>0</v>
      </c>
      <c r="U58" s="19">
        <f>SUM(V58:X58)</f>
        <v>0</v>
      </c>
      <c r="V58" s="20">
        <f>V59+V60</f>
        <v>0</v>
      </c>
      <c r="W58" s="21">
        <f t="shared" ref="W58:X58" si="110">W59+W60</f>
        <v>0</v>
      </c>
      <c r="X58" s="21">
        <f t="shared" si="110"/>
        <v>0</v>
      </c>
      <c r="Y58" s="19">
        <f>SUM(Z58:AB58)</f>
        <v>0</v>
      </c>
      <c r="Z58" s="20">
        <f>Z59+Z60</f>
        <v>0</v>
      </c>
      <c r="AA58" s="21">
        <f t="shared" ref="AA58:AB58" si="111">AA59+AA60</f>
        <v>0</v>
      </c>
      <c r="AB58" s="21">
        <f t="shared" si="111"/>
        <v>0</v>
      </c>
      <c r="AC58" s="19">
        <f>SUM(AD58:AF58)</f>
        <v>0</v>
      </c>
      <c r="AD58" s="20">
        <f>AD59+AD60</f>
        <v>0</v>
      </c>
      <c r="AE58" s="21">
        <f t="shared" ref="AE58:AF58" si="112">AE59+AE60</f>
        <v>0</v>
      </c>
      <c r="AF58" s="21">
        <f t="shared" si="112"/>
        <v>0</v>
      </c>
      <c r="AG58" s="19">
        <f>SUM(AH58:AJ58)</f>
        <v>0</v>
      </c>
      <c r="AH58" s="20">
        <f>AH59+AH60</f>
        <v>0</v>
      </c>
      <c r="AI58" s="21">
        <f t="shared" ref="AI58:AJ58" si="113">AI59+AI60</f>
        <v>0</v>
      </c>
      <c r="AJ58" s="21">
        <f t="shared" si="113"/>
        <v>0</v>
      </c>
    </row>
    <row r="59" spans="2:36" ht="15" customHeight="1">
      <c r="B59" s="194"/>
      <c r="C59" s="196" t="s">
        <v>11</v>
      </c>
      <c r="D59" s="196"/>
      <c r="E59" s="52">
        <f>I59+M59+Q59+U59+Y59+AC59+AG59</f>
        <v>0</v>
      </c>
      <c r="F59" s="53">
        <f t="shared" si="106"/>
        <v>0</v>
      </c>
      <c r="G59" s="54">
        <f t="shared" si="106"/>
        <v>0</v>
      </c>
      <c r="H59" s="54">
        <f t="shared" si="106"/>
        <v>0</v>
      </c>
      <c r="I59" s="52">
        <f t="shared" ref="I59:I60" si="114">SUM(J59:L59)</f>
        <v>0</v>
      </c>
      <c r="J59" s="53"/>
      <c r="K59" s="54"/>
      <c r="L59" s="54"/>
      <c r="M59" s="52">
        <f t="shared" ref="M59:M60" si="115">SUM(N59:P59)</f>
        <v>0</v>
      </c>
      <c r="N59" s="53"/>
      <c r="O59" s="54"/>
      <c r="P59" s="54"/>
      <c r="Q59" s="52">
        <f t="shared" ref="Q59:Q60" si="116">SUM(R59:T59)</f>
        <v>0</v>
      </c>
      <c r="R59" s="53"/>
      <c r="S59" s="54"/>
      <c r="T59" s="54"/>
      <c r="U59" s="52">
        <f t="shared" ref="U59:U60" si="117">SUM(V59:X59)</f>
        <v>0</v>
      </c>
      <c r="V59" s="53"/>
      <c r="W59" s="54"/>
      <c r="X59" s="54"/>
      <c r="Y59" s="52">
        <f t="shared" ref="Y59:Y60" si="118">SUM(Z59:AB59)</f>
        <v>0</v>
      </c>
      <c r="Z59" s="53"/>
      <c r="AA59" s="54"/>
      <c r="AB59" s="54"/>
      <c r="AC59" s="52">
        <f t="shared" ref="AC59:AC60" si="119">SUM(AD59:AF59)</f>
        <v>0</v>
      </c>
      <c r="AD59" s="53"/>
      <c r="AE59" s="54"/>
      <c r="AF59" s="54"/>
      <c r="AG59" s="52">
        <f t="shared" ref="AG59:AG60" si="120">SUM(AH59:AJ59)</f>
        <v>0</v>
      </c>
      <c r="AH59" s="53"/>
      <c r="AI59" s="54"/>
      <c r="AJ59" s="54"/>
    </row>
    <row r="60" spans="2:36" ht="15" customHeight="1">
      <c r="B60" s="194"/>
      <c r="C60" s="197" t="s">
        <v>12</v>
      </c>
      <c r="D60" s="197"/>
      <c r="E60" s="25">
        <f>I60+M60+Q60+U60+Y60+AC60+AG60</f>
        <v>0</v>
      </c>
      <c r="F60" s="26">
        <f t="shared" si="106"/>
        <v>0</v>
      </c>
      <c r="G60" s="27">
        <f t="shared" si="106"/>
        <v>0</v>
      </c>
      <c r="H60" s="27">
        <f t="shared" si="106"/>
        <v>0</v>
      </c>
      <c r="I60" s="25">
        <f t="shared" si="114"/>
        <v>0</v>
      </c>
      <c r="J60" s="26"/>
      <c r="K60" s="27"/>
      <c r="L60" s="27"/>
      <c r="M60" s="25">
        <f t="shared" si="115"/>
        <v>0</v>
      </c>
      <c r="N60" s="26"/>
      <c r="O60" s="27"/>
      <c r="P60" s="27"/>
      <c r="Q60" s="25">
        <f t="shared" si="116"/>
        <v>0</v>
      </c>
      <c r="R60" s="26"/>
      <c r="S60" s="27"/>
      <c r="T60" s="27"/>
      <c r="U60" s="25">
        <f t="shared" si="117"/>
        <v>0</v>
      </c>
      <c r="V60" s="26"/>
      <c r="W60" s="27"/>
      <c r="X60" s="27"/>
      <c r="Y60" s="25">
        <f t="shared" si="118"/>
        <v>0</v>
      </c>
      <c r="Z60" s="26"/>
      <c r="AA60" s="27"/>
      <c r="AB60" s="27"/>
      <c r="AC60" s="25">
        <f t="shared" si="119"/>
        <v>0</v>
      </c>
      <c r="AD60" s="26"/>
      <c r="AE60" s="27"/>
      <c r="AF60" s="27"/>
      <c r="AG60" s="25">
        <f t="shared" si="120"/>
        <v>0</v>
      </c>
      <c r="AH60" s="26"/>
      <c r="AI60" s="27"/>
      <c r="AJ60" s="27"/>
    </row>
    <row r="61" spans="2:36" ht="15" customHeight="1">
      <c r="B61" s="203" t="s">
        <v>147</v>
      </c>
      <c r="C61" s="203"/>
      <c r="D61" s="203"/>
      <c r="E61" s="203" t="s">
        <v>234</v>
      </c>
      <c r="F61" s="203"/>
      <c r="G61" s="203"/>
      <c r="H61" s="203"/>
      <c r="I61" s="242">
        <v>45270</v>
      </c>
      <c r="J61" s="242"/>
      <c r="K61" s="242"/>
      <c r="L61" s="242"/>
      <c r="M61" s="229">
        <v>45271</v>
      </c>
      <c r="N61" s="230"/>
      <c r="O61" s="230"/>
      <c r="P61" s="231"/>
      <c r="Q61" s="229">
        <v>45272</v>
      </c>
      <c r="R61" s="230"/>
      <c r="S61" s="230"/>
      <c r="T61" s="231"/>
      <c r="U61" s="229">
        <v>45273</v>
      </c>
      <c r="V61" s="230"/>
      <c r="W61" s="230"/>
      <c r="X61" s="231"/>
      <c r="Y61" s="229">
        <v>45274</v>
      </c>
      <c r="Z61" s="230"/>
      <c r="AA61" s="230"/>
      <c r="AB61" s="231"/>
      <c r="AC61" s="229">
        <v>45275</v>
      </c>
      <c r="AD61" s="230"/>
      <c r="AE61" s="230"/>
      <c r="AF61" s="231"/>
      <c r="AG61" s="239">
        <v>45276</v>
      </c>
      <c r="AH61" s="240"/>
      <c r="AI61" s="240"/>
      <c r="AJ61" s="241"/>
    </row>
    <row r="62" spans="2:36" ht="15" customHeight="1">
      <c r="B62" s="201" t="s">
        <v>0</v>
      </c>
      <c r="C62" s="201"/>
      <c r="D62" s="201"/>
      <c r="E62" s="6" t="s">
        <v>15</v>
      </c>
      <c r="F62" s="7" t="s">
        <v>17</v>
      </c>
      <c r="G62" s="162" t="s">
        <v>19</v>
      </c>
      <c r="H62" s="16" t="s">
        <v>31</v>
      </c>
      <c r="I62" s="10" t="s">
        <v>14</v>
      </c>
      <c r="J62" s="11" t="s">
        <v>16</v>
      </c>
      <c r="K62" s="12" t="s">
        <v>18</v>
      </c>
      <c r="L62" s="12" t="s">
        <v>20</v>
      </c>
      <c r="M62" s="10" t="s">
        <v>14</v>
      </c>
      <c r="N62" s="11" t="s">
        <v>16</v>
      </c>
      <c r="O62" s="12" t="s">
        <v>18</v>
      </c>
      <c r="P62" s="12" t="s">
        <v>20</v>
      </c>
      <c r="Q62" s="10" t="s">
        <v>14</v>
      </c>
      <c r="R62" s="11" t="s">
        <v>16</v>
      </c>
      <c r="S62" s="12" t="s">
        <v>18</v>
      </c>
      <c r="T62" s="12" t="s">
        <v>20</v>
      </c>
      <c r="U62" s="10" t="s">
        <v>14</v>
      </c>
      <c r="V62" s="11" t="s">
        <v>16</v>
      </c>
      <c r="W62" s="12" t="s">
        <v>18</v>
      </c>
      <c r="X62" s="12" t="s">
        <v>20</v>
      </c>
      <c r="Y62" s="10" t="s">
        <v>14</v>
      </c>
      <c r="Z62" s="11" t="s">
        <v>16</v>
      </c>
      <c r="AA62" s="12" t="s">
        <v>18</v>
      </c>
      <c r="AB62" s="12" t="s">
        <v>20</v>
      </c>
      <c r="AC62" s="10" t="s">
        <v>14</v>
      </c>
      <c r="AD62" s="11" t="s">
        <v>16</v>
      </c>
      <c r="AE62" s="12" t="s">
        <v>18</v>
      </c>
      <c r="AF62" s="12" t="s">
        <v>20</v>
      </c>
      <c r="AG62" s="10" t="s">
        <v>14</v>
      </c>
      <c r="AH62" s="11" t="s">
        <v>16</v>
      </c>
      <c r="AI62" s="12" t="s">
        <v>18</v>
      </c>
      <c r="AJ62" s="12" t="s">
        <v>20</v>
      </c>
    </row>
    <row r="63" spans="2:36" ht="15" customHeight="1">
      <c r="B63" s="194" t="s">
        <v>224</v>
      </c>
      <c r="C63" s="195" t="s">
        <v>1</v>
      </c>
      <c r="D63" s="195"/>
      <c r="E63" s="19">
        <f>I63+M63+Q63+U63+Y63+AC63+AG63</f>
        <v>214012</v>
      </c>
      <c r="F63" s="20">
        <f>J63+N63+R63+V63+Z63+AD63+AH63</f>
        <v>61423</v>
      </c>
      <c r="G63" s="21">
        <f t="shared" ref="F63:H65" si="121">K63+O63+S63+W63+AA63+AE63+AI63</f>
        <v>68181</v>
      </c>
      <c r="H63" s="21">
        <f t="shared" si="121"/>
        <v>84408</v>
      </c>
      <c r="I63" s="19">
        <f>SUM(J63:L63)</f>
        <v>19543</v>
      </c>
      <c r="J63" s="20">
        <f>J64+J65</f>
        <v>5549</v>
      </c>
      <c r="K63" s="21">
        <f t="shared" ref="K63:L63" si="122">K64+K65</f>
        <v>6539</v>
      </c>
      <c r="L63" s="21">
        <f t="shared" si="122"/>
        <v>7455</v>
      </c>
      <c r="M63" s="19">
        <f>SUM(N63:P63)</f>
        <v>30475</v>
      </c>
      <c r="N63" s="20">
        <f>N64+N65</f>
        <v>8627</v>
      </c>
      <c r="O63" s="21">
        <f t="shared" ref="O63:P63" si="123">O64+O65</f>
        <v>9520</v>
      </c>
      <c r="P63" s="21">
        <f t="shared" si="123"/>
        <v>12328</v>
      </c>
      <c r="Q63" s="19">
        <f>SUM(R63:T63)</f>
        <v>35459</v>
      </c>
      <c r="R63" s="20">
        <f>R64+R65</f>
        <v>10369</v>
      </c>
      <c r="S63" s="21">
        <f t="shared" ref="S63:T63" si="124">S64+S65</f>
        <v>11281</v>
      </c>
      <c r="T63" s="21">
        <f t="shared" si="124"/>
        <v>13809</v>
      </c>
      <c r="U63" s="19">
        <f>SUM(V63:X63)</f>
        <v>34401</v>
      </c>
      <c r="V63" s="20">
        <f>V64+V65</f>
        <v>9900</v>
      </c>
      <c r="W63" s="21">
        <f t="shared" ref="W63:X63" si="125">W64+W65</f>
        <v>10709</v>
      </c>
      <c r="X63" s="21">
        <f t="shared" si="125"/>
        <v>13792</v>
      </c>
      <c r="Y63" s="19">
        <f>SUM(Z63:AB63)</f>
        <v>33072</v>
      </c>
      <c r="Z63" s="20">
        <f>Z64+Z65</f>
        <v>9634</v>
      </c>
      <c r="AA63" s="21">
        <f t="shared" ref="AA63:AB63" si="126">AA64+AA65</f>
        <v>10203</v>
      </c>
      <c r="AB63" s="21">
        <f t="shared" si="126"/>
        <v>13235</v>
      </c>
      <c r="AC63" s="19">
        <f>SUM(AD63:AF63)</f>
        <v>33565</v>
      </c>
      <c r="AD63" s="20">
        <f>AD64+AD65</f>
        <v>9402</v>
      </c>
      <c r="AE63" s="21">
        <f t="shared" ref="AE63:AF63" si="127">AE64+AE65</f>
        <v>10591</v>
      </c>
      <c r="AF63" s="21">
        <f t="shared" si="127"/>
        <v>13572</v>
      </c>
      <c r="AG63" s="19">
        <f>SUM(AH63:AJ63)</f>
        <v>27497</v>
      </c>
      <c r="AH63" s="20">
        <f>AH64+AH65</f>
        <v>7942</v>
      </c>
      <c r="AI63" s="21">
        <f t="shared" ref="AI63:AJ63" si="128">AI64+AI65</f>
        <v>9338</v>
      </c>
      <c r="AJ63" s="21">
        <f t="shared" si="128"/>
        <v>10217</v>
      </c>
    </row>
    <row r="64" spans="2:36" ht="15" customHeight="1">
      <c r="B64" s="194"/>
      <c r="C64" s="194" t="s">
        <v>2</v>
      </c>
      <c r="D64" s="4" t="s">
        <v>3</v>
      </c>
      <c r="E64" s="22">
        <f t="shared" ref="E64:E65" si="129">I64+M64+Q64+U64+Y64+AC64+AG64</f>
        <v>110112</v>
      </c>
      <c r="F64" s="23">
        <f t="shared" si="121"/>
        <v>32250</v>
      </c>
      <c r="G64" s="24">
        <f t="shared" si="121"/>
        <v>34743</v>
      </c>
      <c r="H64" s="24">
        <f t="shared" si="121"/>
        <v>43119</v>
      </c>
      <c r="I64" s="22">
        <f t="shared" ref="I64:I69" si="130">SUM(J64:L64)</f>
        <v>9666</v>
      </c>
      <c r="J64" s="23">
        <v>2683</v>
      </c>
      <c r="K64" s="24">
        <v>3191</v>
      </c>
      <c r="L64" s="24">
        <v>3792</v>
      </c>
      <c r="M64" s="22">
        <f t="shared" ref="M64:M69" si="131">SUM(N64:P64)</f>
        <v>15285</v>
      </c>
      <c r="N64" s="23">
        <v>4337</v>
      </c>
      <c r="O64" s="24">
        <v>4650</v>
      </c>
      <c r="P64" s="24">
        <v>6298</v>
      </c>
      <c r="Q64" s="22">
        <f t="shared" ref="Q64:Q69" si="132">SUM(R64:T64)</f>
        <v>19005</v>
      </c>
      <c r="R64" s="23">
        <v>5824</v>
      </c>
      <c r="S64" s="24">
        <v>6137</v>
      </c>
      <c r="T64" s="24">
        <v>7044</v>
      </c>
      <c r="U64" s="22">
        <f t="shared" ref="U64:U69" si="133">SUM(V64:X64)</f>
        <v>17629</v>
      </c>
      <c r="V64" s="23">
        <v>5201</v>
      </c>
      <c r="W64" s="24">
        <v>5400</v>
      </c>
      <c r="X64" s="24">
        <v>7028</v>
      </c>
      <c r="Y64" s="22">
        <f t="shared" ref="Y64:Y69" si="134">SUM(Z64:AB64)</f>
        <v>16957</v>
      </c>
      <c r="Z64" s="23">
        <v>5078</v>
      </c>
      <c r="AA64" s="24">
        <v>5147</v>
      </c>
      <c r="AB64" s="24">
        <v>6732</v>
      </c>
      <c r="AC64" s="22">
        <f t="shared" ref="AC64:AC69" si="135">SUM(AD64:AF64)</f>
        <v>17214</v>
      </c>
      <c r="AD64" s="23">
        <v>4943</v>
      </c>
      <c r="AE64" s="24">
        <v>5323</v>
      </c>
      <c r="AF64" s="24">
        <v>6948</v>
      </c>
      <c r="AG64" s="22">
        <f t="shared" ref="AG64:AG69" si="136">SUM(AH64:AJ64)</f>
        <v>14356</v>
      </c>
      <c r="AH64" s="23">
        <v>4184</v>
      </c>
      <c r="AI64" s="24">
        <v>4895</v>
      </c>
      <c r="AJ64" s="24">
        <v>5277</v>
      </c>
    </row>
    <row r="65" spans="2:36" ht="15" customHeight="1">
      <c r="B65" s="194"/>
      <c r="C65" s="194"/>
      <c r="D65" s="161" t="s">
        <v>26</v>
      </c>
      <c r="E65" s="25">
        <f t="shared" si="129"/>
        <v>103900</v>
      </c>
      <c r="F65" s="26">
        <f t="shared" si="121"/>
        <v>29173</v>
      </c>
      <c r="G65" s="27">
        <f t="shared" si="121"/>
        <v>33438</v>
      </c>
      <c r="H65" s="27">
        <f t="shared" si="121"/>
        <v>41289</v>
      </c>
      <c r="I65" s="25">
        <f t="shared" si="130"/>
        <v>9877</v>
      </c>
      <c r="J65" s="26">
        <v>2866</v>
      </c>
      <c r="K65" s="27">
        <v>3348</v>
      </c>
      <c r="L65" s="27">
        <v>3663</v>
      </c>
      <c r="M65" s="25">
        <f t="shared" si="131"/>
        <v>15190</v>
      </c>
      <c r="N65" s="26">
        <v>4290</v>
      </c>
      <c r="O65" s="27">
        <v>4870</v>
      </c>
      <c r="P65" s="27">
        <v>6030</v>
      </c>
      <c r="Q65" s="25">
        <f t="shared" si="132"/>
        <v>16454</v>
      </c>
      <c r="R65" s="26">
        <v>4545</v>
      </c>
      <c r="S65" s="27">
        <v>5144</v>
      </c>
      <c r="T65" s="27">
        <v>6765</v>
      </c>
      <c r="U65" s="25">
        <f t="shared" si="133"/>
        <v>16772</v>
      </c>
      <c r="V65" s="26">
        <v>4699</v>
      </c>
      <c r="W65" s="27">
        <v>5309</v>
      </c>
      <c r="X65" s="27">
        <v>6764</v>
      </c>
      <c r="Y65" s="25">
        <f t="shared" si="134"/>
        <v>16115</v>
      </c>
      <c r="Z65" s="26">
        <v>4556</v>
      </c>
      <c r="AA65" s="27">
        <v>5056</v>
      </c>
      <c r="AB65" s="27">
        <v>6503</v>
      </c>
      <c r="AC65" s="25">
        <f t="shared" si="135"/>
        <v>16351</v>
      </c>
      <c r="AD65" s="26">
        <v>4459</v>
      </c>
      <c r="AE65" s="27">
        <v>5268</v>
      </c>
      <c r="AF65" s="27">
        <v>6624</v>
      </c>
      <c r="AG65" s="25">
        <f t="shared" si="136"/>
        <v>13141</v>
      </c>
      <c r="AH65" s="26">
        <v>3758</v>
      </c>
      <c r="AI65" s="27">
        <v>4443</v>
      </c>
      <c r="AJ65" s="27">
        <v>4940</v>
      </c>
    </row>
    <row r="66" spans="2:36" ht="15" customHeight="1">
      <c r="B66" s="194"/>
      <c r="C66" s="202" t="s">
        <v>34</v>
      </c>
      <c r="D66" s="58" t="s">
        <v>164</v>
      </c>
      <c r="E66" s="59">
        <f>SUM(F66:H66)</f>
        <v>166972</v>
      </c>
      <c r="F66" s="60">
        <f>N63+R63+V63+Z63+AD63</f>
        <v>47932</v>
      </c>
      <c r="G66" s="61">
        <f t="shared" ref="G66:H66" si="137">O63+S63+W63+AA63+AE63</f>
        <v>52304</v>
      </c>
      <c r="H66" s="61">
        <f t="shared" si="137"/>
        <v>66736</v>
      </c>
      <c r="I66" s="59">
        <f t="shared" si="130"/>
        <v>0</v>
      </c>
      <c r="J66" s="60"/>
      <c r="K66" s="61"/>
      <c r="L66" s="61"/>
      <c r="M66" s="59">
        <f t="shared" si="131"/>
        <v>0</v>
      </c>
      <c r="N66" s="60"/>
      <c r="O66" s="61"/>
      <c r="P66" s="61"/>
      <c r="Q66" s="59">
        <f t="shared" si="132"/>
        <v>0</v>
      </c>
      <c r="R66" s="60"/>
      <c r="S66" s="61"/>
      <c r="T66" s="61"/>
      <c r="U66" s="59">
        <f t="shared" si="133"/>
        <v>0</v>
      </c>
      <c r="V66" s="60"/>
      <c r="W66" s="61"/>
      <c r="X66" s="61"/>
      <c r="Y66" s="59">
        <f t="shared" si="134"/>
        <v>0</v>
      </c>
      <c r="Z66" s="60"/>
      <c r="AA66" s="61"/>
      <c r="AB66" s="61"/>
      <c r="AC66" s="59">
        <f t="shared" si="135"/>
        <v>0</v>
      </c>
      <c r="AD66" s="60"/>
      <c r="AE66" s="61"/>
      <c r="AF66" s="61"/>
      <c r="AG66" s="59">
        <f t="shared" si="136"/>
        <v>0</v>
      </c>
      <c r="AH66" s="60"/>
      <c r="AI66" s="61"/>
      <c r="AJ66" s="61"/>
    </row>
    <row r="67" spans="2:36" ht="15" customHeight="1">
      <c r="B67" s="194"/>
      <c r="C67" s="202"/>
      <c r="D67" s="62" t="s">
        <v>35</v>
      </c>
      <c r="E67" s="63">
        <f>SUM(F67:H67)</f>
        <v>47040</v>
      </c>
      <c r="F67" s="64">
        <f>J63+AH63</f>
        <v>13491</v>
      </c>
      <c r="G67" s="65">
        <f t="shared" ref="G67:H67" si="138">K63+AI63</f>
        <v>15877</v>
      </c>
      <c r="H67" s="65">
        <f t="shared" si="138"/>
        <v>17672</v>
      </c>
      <c r="I67" s="63">
        <f t="shared" si="130"/>
        <v>0</v>
      </c>
      <c r="J67" s="64"/>
      <c r="K67" s="65"/>
      <c r="L67" s="65"/>
      <c r="M67" s="63">
        <f t="shared" si="131"/>
        <v>0</v>
      </c>
      <c r="N67" s="64"/>
      <c r="O67" s="65"/>
      <c r="P67" s="65"/>
      <c r="Q67" s="63">
        <f t="shared" si="132"/>
        <v>0</v>
      </c>
      <c r="R67" s="64"/>
      <c r="S67" s="65"/>
      <c r="T67" s="65"/>
      <c r="U67" s="63">
        <f t="shared" si="133"/>
        <v>0</v>
      </c>
      <c r="V67" s="64"/>
      <c r="W67" s="65"/>
      <c r="X67" s="65"/>
      <c r="Y67" s="63">
        <f t="shared" si="134"/>
        <v>0</v>
      </c>
      <c r="Z67" s="64"/>
      <c r="AA67" s="65"/>
      <c r="AB67" s="65"/>
      <c r="AC67" s="63">
        <f t="shared" si="135"/>
        <v>0</v>
      </c>
      <c r="AD67" s="64"/>
      <c r="AE67" s="65"/>
      <c r="AF67" s="65"/>
      <c r="AG67" s="63">
        <f t="shared" si="136"/>
        <v>0</v>
      </c>
      <c r="AH67" s="64"/>
      <c r="AI67" s="65"/>
      <c r="AJ67" s="65"/>
    </row>
    <row r="68" spans="2:36" ht="15" customHeight="1">
      <c r="B68" s="194"/>
      <c r="C68" s="194" t="s">
        <v>166</v>
      </c>
      <c r="D68" s="4" t="s">
        <v>6</v>
      </c>
      <c r="E68" s="22">
        <f t="shared" ref="E68:H69" si="139">I68+M68+Q68+U68+Y68+AC68+AG68</f>
        <v>177927</v>
      </c>
      <c r="F68" s="23">
        <f t="shared" si="139"/>
        <v>51741</v>
      </c>
      <c r="G68" s="24">
        <f t="shared" si="139"/>
        <v>56080</v>
      </c>
      <c r="H68" s="24">
        <f t="shared" si="139"/>
        <v>70106</v>
      </c>
      <c r="I68" s="22">
        <f t="shared" si="130"/>
        <v>15005</v>
      </c>
      <c r="J68" s="23">
        <v>4323</v>
      </c>
      <c r="K68" s="24">
        <v>4897</v>
      </c>
      <c r="L68" s="24">
        <v>5785</v>
      </c>
      <c r="M68" s="22">
        <f t="shared" si="131"/>
        <v>25584</v>
      </c>
      <c r="N68" s="23">
        <v>7315</v>
      </c>
      <c r="O68" s="24">
        <v>7892</v>
      </c>
      <c r="P68" s="24">
        <v>10377</v>
      </c>
      <c r="Q68" s="22">
        <f t="shared" si="132"/>
        <v>30024</v>
      </c>
      <c r="R68" s="23">
        <v>8916</v>
      </c>
      <c r="S68" s="24">
        <v>9483</v>
      </c>
      <c r="T68" s="24">
        <v>11625</v>
      </c>
      <c r="U68" s="22">
        <f t="shared" si="133"/>
        <v>28466</v>
      </c>
      <c r="V68" s="23">
        <v>8299</v>
      </c>
      <c r="W68" s="24">
        <v>8775</v>
      </c>
      <c r="X68" s="24">
        <v>11392</v>
      </c>
      <c r="Y68" s="22">
        <f t="shared" si="134"/>
        <v>27906</v>
      </c>
      <c r="Z68" s="23">
        <v>8211</v>
      </c>
      <c r="AA68" s="24">
        <v>8490</v>
      </c>
      <c r="AB68" s="24">
        <v>11205</v>
      </c>
      <c r="AC68" s="22">
        <f t="shared" si="135"/>
        <v>28431</v>
      </c>
      <c r="AD68" s="23">
        <v>8035</v>
      </c>
      <c r="AE68" s="24">
        <v>8960</v>
      </c>
      <c r="AF68" s="24">
        <v>11436</v>
      </c>
      <c r="AG68" s="22">
        <f t="shared" si="136"/>
        <v>22511</v>
      </c>
      <c r="AH68" s="23">
        <v>6642</v>
      </c>
      <c r="AI68" s="24">
        <v>7583</v>
      </c>
      <c r="AJ68" s="24">
        <v>8286</v>
      </c>
    </row>
    <row r="69" spans="2:36" ht="15" customHeight="1">
      <c r="B69" s="194"/>
      <c r="C69" s="194"/>
      <c r="D69" s="5" t="s">
        <v>168</v>
      </c>
      <c r="E69" s="28">
        <f t="shared" si="139"/>
        <v>36085</v>
      </c>
      <c r="F69" s="29">
        <f t="shared" si="139"/>
        <v>9682</v>
      </c>
      <c r="G69" s="30">
        <f t="shared" si="139"/>
        <v>12101</v>
      </c>
      <c r="H69" s="30">
        <f t="shared" si="139"/>
        <v>14302</v>
      </c>
      <c r="I69" s="28">
        <f t="shared" si="130"/>
        <v>4538</v>
      </c>
      <c r="J69" s="29">
        <v>1226</v>
      </c>
      <c r="K69" s="27">
        <v>1642</v>
      </c>
      <c r="L69" s="30">
        <v>1670</v>
      </c>
      <c r="M69" s="28">
        <f t="shared" si="131"/>
        <v>4891</v>
      </c>
      <c r="N69" s="29">
        <v>1312</v>
      </c>
      <c r="O69" s="30">
        <v>1628</v>
      </c>
      <c r="P69" s="30">
        <v>1951</v>
      </c>
      <c r="Q69" s="28">
        <f t="shared" si="132"/>
        <v>5435</v>
      </c>
      <c r="R69" s="29">
        <v>1453</v>
      </c>
      <c r="S69" s="30">
        <v>1798</v>
      </c>
      <c r="T69" s="30">
        <v>2184</v>
      </c>
      <c r="U69" s="28">
        <f t="shared" si="133"/>
        <v>5935</v>
      </c>
      <c r="V69" s="29">
        <v>1601</v>
      </c>
      <c r="W69" s="30">
        <v>1934</v>
      </c>
      <c r="X69" s="30">
        <v>2400</v>
      </c>
      <c r="Y69" s="28">
        <f t="shared" si="134"/>
        <v>5166</v>
      </c>
      <c r="Z69" s="29">
        <v>1423</v>
      </c>
      <c r="AA69" s="30">
        <v>1713</v>
      </c>
      <c r="AB69" s="30">
        <v>2030</v>
      </c>
      <c r="AC69" s="28">
        <f t="shared" si="135"/>
        <v>5134</v>
      </c>
      <c r="AD69" s="29">
        <v>1367</v>
      </c>
      <c r="AE69" s="30">
        <v>1631</v>
      </c>
      <c r="AF69" s="30">
        <v>2136</v>
      </c>
      <c r="AG69" s="28">
        <f t="shared" si="136"/>
        <v>4986</v>
      </c>
      <c r="AH69" s="29">
        <v>1300</v>
      </c>
      <c r="AI69" s="30">
        <v>1755</v>
      </c>
      <c r="AJ69" s="30">
        <v>1931</v>
      </c>
    </row>
    <row r="70" spans="2:36" ht="15" customHeight="1">
      <c r="B70" s="194"/>
      <c r="C70" s="194"/>
      <c r="D70" s="161" t="s">
        <v>36</v>
      </c>
      <c r="E70" s="49">
        <f>E69/E63</f>
        <v>0.1686120404463301</v>
      </c>
      <c r="F70" s="50">
        <f t="shared" ref="F70:H70" si="140">F69/F63</f>
        <v>0.15762825000407013</v>
      </c>
      <c r="G70" s="51">
        <f t="shared" si="140"/>
        <v>0.17748346313489094</v>
      </c>
      <c r="H70" s="51">
        <f t="shared" si="140"/>
        <v>0.16943891574258363</v>
      </c>
      <c r="I70" s="49">
        <f>I69/I63</f>
        <v>0.23220590492759555</v>
      </c>
      <c r="J70" s="50">
        <f t="shared" ref="J70:L70" si="141">J69/J63</f>
        <v>0.22094071003784466</v>
      </c>
      <c r="K70" s="51">
        <f t="shared" si="141"/>
        <v>0.25110873222205232</v>
      </c>
      <c r="L70" s="51">
        <f t="shared" si="141"/>
        <v>0.22401073105298458</v>
      </c>
      <c r="M70" s="49">
        <f>M69/M63</f>
        <v>0.16049220672682527</v>
      </c>
      <c r="N70" s="50">
        <f t="shared" ref="N70:P70" si="142">N69/N63</f>
        <v>0.15208067694447663</v>
      </c>
      <c r="O70" s="51">
        <f t="shared" si="142"/>
        <v>0.17100840336134454</v>
      </c>
      <c r="P70" s="51">
        <f t="shared" si="142"/>
        <v>0.15825762491888384</v>
      </c>
      <c r="Q70" s="49">
        <f>Q69/Q63</f>
        <v>0.15327561408951182</v>
      </c>
      <c r="R70" s="50">
        <f t="shared" ref="R70:T70" si="143">R69/R63</f>
        <v>0.14012923136271579</v>
      </c>
      <c r="S70" s="51">
        <f t="shared" si="143"/>
        <v>0.15938303341902313</v>
      </c>
      <c r="T70" s="51">
        <f t="shared" si="143"/>
        <v>0.15815772322398436</v>
      </c>
      <c r="U70" s="49">
        <f>U69/U63</f>
        <v>0.17252405453329844</v>
      </c>
      <c r="V70" s="50">
        <f t="shared" ref="V70:X70" si="144">V69/V63</f>
        <v>0.1617171717171717</v>
      </c>
      <c r="W70" s="51">
        <f t="shared" si="144"/>
        <v>0.18059576057521712</v>
      </c>
      <c r="X70" s="51">
        <f t="shared" si="144"/>
        <v>0.1740139211136891</v>
      </c>
      <c r="Y70" s="49">
        <f>Y69/Y63</f>
        <v>0.15620464441219159</v>
      </c>
      <c r="Z70" s="50">
        <f t="shared" ref="Z70:AB70" si="145">Z69/Z63</f>
        <v>0.14770604110442184</v>
      </c>
      <c r="AA70" s="51">
        <f t="shared" si="145"/>
        <v>0.16789179653043224</v>
      </c>
      <c r="AB70" s="51">
        <f t="shared" si="145"/>
        <v>0.1533811862485833</v>
      </c>
      <c r="AC70" s="49">
        <f>AC69/AC63</f>
        <v>0.15295694920303887</v>
      </c>
      <c r="AD70" s="50">
        <f t="shared" ref="AD70:AF70" si="146">AD69/AD63</f>
        <v>0.14539459689427781</v>
      </c>
      <c r="AE70" s="51">
        <f t="shared" si="146"/>
        <v>0.15399867812293458</v>
      </c>
      <c r="AF70" s="51">
        <f t="shared" si="146"/>
        <v>0.15738284703801944</v>
      </c>
      <c r="AG70" s="49">
        <f>AG69/AG63</f>
        <v>0.18132887224060806</v>
      </c>
      <c r="AH70" s="50">
        <f t="shared" ref="AH70:AJ70" si="147">AH69/AH63</f>
        <v>0.16368672878368168</v>
      </c>
      <c r="AI70" s="51">
        <f t="shared" si="147"/>
        <v>0.1879417434140073</v>
      </c>
      <c r="AJ70" s="51">
        <f t="shared" si="147"/>
        <v>0.18899872761084466</v>
      </c>
    </row>
    <row r="71" spans="2:36" ht="15" customHeight="1">
      <c r="B71" s="194" t="s">
        <v>159</v>
      </c>
      <c r="C71" s="195" t="s">
        <v>10</v>
      </c>
      <c r="D71" s="195"/>
      <c r="E71" s="19">
        <f t="shared" ref="E71:H73" si="148">I71+M71+Q71+U71+Y71+AC71+AG71</f>
        <v>0</v>
      </c>
      <c r="F71" s="20">
        <f t="shared" si="148"/>
        <v>0</v>
      </c>
      <c r="G71" s="21">
        <f t="shared" si="148"/>
        <v>0</v>
      </c>
      <c r="H71" s="21">
        <f t="shared" si="148"/>
        <v>0</v>
      </c>
      <c r="I71" s="19">
        <f>SUM(J71:L71)</f>
        <v>0</v>
      </c>
      <c r="J71" s="20">
        <f>J72+J73</f>
        <v>0</v>
      </c>
      <c r="K71" s="21">
        <f t="shared" ref="K71:L71" si="149">K72+K73</f>
        <v>0</v>
      </c>
      <c r="L71" s="21">
        <f t="shared" si="149"/>
        <v>0</v>
      </c>
      <c r="M71" s="19">
        <f>SUM(N71:P71)</f>
        <v>0</v>
      </c>
      <c r="N71" s="20">
        <f>N72+N73</f>
        <v>0</v>
      </c>
      <c r="O71" s="21">
        <f t="shared" ref="O71:P71" si="150">O72+O73</f>
        <v>0</v>
      </c>
      <c r="P71" s="21">
        <f t="shared" si="150"/>
        <v>0</v>
      </c>
      <c r="Q71" s="19">
        <f>SUM(R71:T71)</f>
        <v>0</v>
      </c>
      <c r="R71" s="20">
        <f>R72+R73</f>
        <v>0</v>
      </c>
      <c r="S71" s="21">
        <f t="shared" ref="S71:T71" si="151">S72+S73</f>
        <v>0</v>
      </c>
      <c r="T71" s="21">
        <f t="shared" si="151"/>
        <v>0</v>
      </c>
      <c r="U71" s="19">
        <f>SUM(V71:X71)</f>
        <v>0</v>
      </c>
      <c r="V71" s="20">
        <f>V72+V73</f>
        <v>0</v>
      </c>
      <c r="W71" s="21">
        <f t="shared" ref="W71:X71" si="152">W72+W73</f>
        <v>0</v>
      </c>
      <c r="X71" s="21">
        <f t="shared" si="152"/>
        <v>0</v>
      </c>
      <c r="Y71" s="19">
        <f>SUM(Z71:AB71)</f>
        <v>0</v>
      </c>
      <c r="Z71" s="20">
        <f>Z72+Z73</f>
        <v>0</v>
      </c>
      <c r="AA71" s="21">
        <f t="shared" ref="AA71:AB71" si="153">AA72+AA73</f>
        <v>0</v>
      </c>
      <c r="AB71" s="21">
        <f t="shared" si="153"/>
        <v>0</v>
      </c>
      <c r="AC71" s="19">
        <f>SUM(AD71:AF71)</f>
        <v>0</v>
      </c>
      <c r="AD71" s="20">
        <f>AD72+AD73</f>
        <v>0</v>
      </c>
      <c r="AE71" s="21">
        <f t="shared" ref="AE71:AF71" si="154">AE72+AE73</f>
        <v>0</v>
      </c>
      <c r="AF71" s="21">
        <f t="shared" si="154"/>
        <v>0</v>
      </c>
      <c r="AG71" s="19">
        <f>SUM(AH71:AJ71)</f>
        <v>0</v>
      </c>
      <c r="AH71" s="20">
        <f>AH72+AH73</f>
        <v>0</v>
      </c>
      <c r="AI71" s="21">
        <f t="shared" ref="AI71:AJ71" si="155">AI72+AI73</f>
        <v>0</v>
      </c>
      <c r="AJ71" s="21">
        <f t="shared" si="155"/>
        <v>0</v>
      </c>
    </row>
    <row r="72" spans="2:36" ht="15" customHeight="1">
      <c r="B72" s="194"/>
      <c r="C72" s="196" t="s">
        <v>11</v>
      </c>
      <c r="D72" s="196"/>
      <c r="E72" s="52">
        <f t="shared" si="148"/>
        <v>0</v>
      </c>
      <c r="F72" s="53">
        <f t="shared" si="148"/>
        <v>0</v>
      </c>
      <c r="G72" s="54">
        <f t="shared" si="148"/>
        <v>0</v>
      </c>
      <c r="H72" s="54">
        <f t="shared" si="148"/>
        <v>0</v>
      </c>
      <c r="I72" s="52">
        <f t="shared" ref="I72:I73" si="156">SUM(J72:L72)</f>
        <v>0</v>
      </c>
      <c r="J72" s="53"/>
      <c r="K72" s="54"/>
      <c r="L72" s="54"/>
      <c r="M72" s="52">
        <f t="shared" ref="M72:M73" si="157">SUM(N72:P72)</f>
        <v>0</v>
      </c>
      <c r="N72" s="53"/>
      <c r="O72" s="54"/>
      <c r="P72" s="54"/>
      <c r="Q72" s="52">
        <f t="shared" ref="Q72:Q73" si="158">SUM(R72:T72)</f>
        <v>0</v>
      </c>
      <c r="R72" s="53"/>
      <c r="S72" s="54"/>
      <c r="T72" s="54"/>
      <c r="U72" s="52">
        <f t="shared" ref="U72:U73" si="159">SUM(V72:X72)</f>
        <v>0</v>
      </c>
      <c r="V72" s="53"/>
      <c r="W72" s="54"/>
      <c r="X72" s="54"/>
      <c r="Y72" s="52">
        <f t="shared" ref="Y72:Y73" si="160">SUM(Z72:AB72)</f>
        <v>0</v>
      </c>
      <c r="Z72" s="53"/>
      <c r="AA72" s="54"/>
      <c r="AB72" s="54"/>
      <c r="AC72" s="52">
        <f t="shared" ref="AC72:AC73" si="161">SUM(AD72:AF72)</f>
        <v>0</v>
      </c>
      <c r="AD72" s="53"/>
      <c r="AE72" s="54"/>
      <c r="AF72" s="54"/>
      <c r="AG72" s="52">
        <f t="shared" ref="AG72:AG73" si="162">SUM(AH72:AJ72)</f>
        <v>0</v>
      </c>
      <c r="AH72" s="53"/>
      <c r="AI72" s="54"/>
      <c r="AJ72" s="54"/>
    </row>
    <row r="73" spans="2:36" ht="15" customHeight="1">
      <c r="B73" s="194"/>
      <c r="C73" s="197" t="s">
        <v>12</v>
      </c>
      <c r="D73" s="197"/>
      <c r="E73" s="25">
        <f t="shared" si="148"/>
        <v>0</v>
      </c>
      <c r="F73" s="26">
        <f t="shared" si="148"/>
        <v>0</v>
      </c>
      <c r="G73" s="27">
        <f t="shared" si="148"/>
        <v>0</v>
      </c>
      <c r="H73" s="27">
        <f t="shared" si="148"/>
        <v>0</v>
      </c>
      <c r="I73" s="25">
        <f t="shared" si="156"/>
        <v>0</v>
      </c>
      <c r="J73" s="26"/>
      <c r="K73" s="27"/>
      <c r="L73" s="27"/>
      <c r="M73" s="25">
        <f t="shared" si="157"/>
        <v>0</v>
      </c>
      <c r="N73" s="26"/>
      <c r="O73" s="27"/>
      <c r="P73" s="27"/>
      <c r="Q73" s="25">
        <f t="shared" si="158"/>
        <v>0</v>
      </c>
      <c r="R73" s="26"/>
      <c r="S73" s="27"/>
      <c r="T73" s="27"/>
      <c r="U73" s="25">
        <f t="shared" si="159"/>
        <v>0</v>
      </c>
      <c r="V73" s="26"/>
      <c r="W73" s="27"/>
      <c r="X73" s="27"/>
      <c r="Y73" s="25">
        <f t="shared" si="160"/>
        <v>0</v>
      </c>
      <c r="Z73" s="26"/>
      <c r="AA73" s="27"/>
      <c r="AB73" s="27"/>
      <c r="AC73" s="25">
        <f t="shared" si="161"/>
        <v>0</v>
      </c>
      <c r="AD73" s="26"/>
      <c r="AE73" s="27"/>
      <c r="AF73" s="27"/>
      <c r="AG73" s="25">
        <f t="shared" si="162"/>
        <v>0</v>
      </c>
      <c r="AH73" s="26"/>
      <c r="AI73" s="27"/>
      <c r="AJ73" s="27"/>
    </row>
    <row r="74" spans="2:36" ht="15" customHeight="1">
      <c r="B74" s="203" t="s">
        <v>147</v>
      </c>
      <c r="C74" s="203"/>
      <c r="D74" s="203"/>
      <c r="E74" s="203" t="s">
        <v>236</v>
      </c>
      <c r="F74" s="203"/>
      <c r="G74" s="203"/>
      <c r="H74" s="203"/>
      <c r="I74" s="242">
        <v>45277</v>
      </c>
      <c r="J74" s="242"/>
      <c r="K74" s="242"/>
      <c r="L74" s="242"/>
      <c r="M74" s="229">
        <v>45278</v>
      </c>
      <c r="N74" s="230"/>
      <c r="O74" s="230"/>
      <c r="P74" s="231"/>
      <c r="Q74" s="229">
        <v>45279</v>
      </c>
      <c r="R74" s="230"/>
      <c r="S74" s="230"/>
      <c r="T74" s="231"/>
      <c r="U74" s="229">
        <v>45280</v>
      </c>
      <c r="V74" s="230"/>
      <c r="W74" s="230"/>
      <c r="X74" s="231"/>
      <c r="Y74" s="229">
        <v>45281</v>
      </c>
      <c r="Z74" s="230"/>
      <c r="AA74" s="230"/>
      <c r="AB74" s="231"/>
      <c r="AC74" s="229">
        <v>45282</v>
      </c>
      <c r="AD74" s="230"/>
      <c r="AE74" s="230"/>
      <c r="AF74" s="231"/>
      <c r="AG74" s="239">
        <v>45283</v>
      </c>
      <c r="AH74" s="240"/>
      <c r="AI74" s="240"/>
      <c r="AJ74" s="241"/>
    </row>
    <row r="75" spans="2:36" ht="15" customHeight="1">
      <c r="B75" s="201" t="s">
        <v>0</v>
      </c>
      <c r="C75" s="201"/>
      <c r="D75" s="201"/>
      <c r="E75" s="6" t="s">
        <v>15</v>
      </c>
      <c r="F75" s="7" t="s">
        <v>17</v>
      </c>
      <c r="G75" s="162" t="s">
        <v>19</v>
      </c>
      <c r="H75" s="16" t="s">
        <v>31</v>
      </c>
      <c r="I75" s="10" t="s">
        <v>14</v>
      </c>
      <c r="J75" s="11" t="s">
        <v>16</v>
      </c>
      <c r="K75" s="12" t="s">
        <v>18</v>
      </c>
      <c r="L75" s="12" t="s">
        <v>20</v>
      </c>
      <c r="M75" s="10" t="s">
        <v>14</v>
      </c>
      <c r="N75" s="11" t="s">
        <v>16</v>
      </c>
      <c r="O75" s="12" t="s">
        <v>18</v>
      </c>
      <c r="P75" s="12" t="s">
        <v>20</v>
      </c>
      <c r="Q75" s="10" t="s">
        <v>14</v>
      </c>
      <c r="R75" s="11" t="s">
        <v>16</v>
      </c>
      <c r="S75" s="12" t="s">
        <v>18</v>
      </c>
      <c r="T75" s="12" t="s">
        <v>20</v>
      </c>
      <c r="U75" s="10" t="s">
        <v>14</v>
      </c>
      <c r="V75" s="11" t="s">
        <v>16</v>
      </c>
      <c r="W75" s="12" t="s">
        <v>18</v>
      </c>
      <c r="X75" s="12" t="s">
        <v>20</v>
      </c>
      <c r="Y75" s="10" t="s">
        <v>14</v>
      </c>
      <c r="Z75" s="11" t="s">
        <v>16</v>
      </c>
      <c r="AA75" s="12" t="s">
        <v>18</v>
      </c>
      <c r="AB75" s="12" t="s">
        <v>20</v>
      </c>
      <c r="AC75" s="10" t="s">
        <v>14</v>
      </c>
      <c r="AD75" s="11" t="s">
        <v>16</v>
      </c>
      <c r="AE75" s="12" t="s">
        <v>18</v>
      </c>
      <c r="AF75" s="12" t="s">
        <v>20</v>
      </c>
      <c r="AG75" s="10" t="s">
        <v>14</v>
      </c>
      <c r="AH75" s="11" t="s">
        <v>16</v>
      </c>
      <c r="AI75" s="12" t="s">
        <v>18</v>
      </c>
      <c r="AJ75" s="12" t="s">
        <v>20</v>
      </c>
    </row>
    <row r="76" spans="2:36" ht="15" customHeight="1">
      <c r="B76" s="194" t="s">
        <v>224</v>
      </c>
      <c r="C76" s="195" t="s">
        <v>1</v>
      </c>
      <c r="D76" s="195"/>
      <c r="E76" s="19">
        <f>I76+M76+Q76+U76+Y76+AC76+AG76</f>
        <v>198919</v>
      </c>
      <c r="F76" s="20">
        <f>J76+N76+R76+V76+Z76+AD76+AH76</f>
        <v>54947</v>
      </c>
      <c r="G76" s="21">
        <f t="shared" ref="F76:H78" si="163">K76+O76+S76+W76+AA76+AE76+AI76</f>
        <v>63769</v>
      </c>
      <c r="H76" s="21">
        <f t="shared" si="163"/>
        <v>80203</v>
      </c>
      <c r="I76" s="19">
        <f>SUM(J76:L76)</f>
        <v>18171</v>
      </c>
      <c r="J76" s="20">
        <f>J77+J78</f>
        <v>5112</v>
      </c>
      <c r="K76" s="21">
        <f t="shared" ref="K76:L76" si="164">K77+K78</f>
        <v>6412</v>
      </c>
      <c r="L76" s="21">
        <f t="shared" si="164"/>
        <v>6647</v>
      </c>
      <c r="M76" s="19">
        <f>SUM(N76:P76)</f>
        <v>30505</v>
      </c>
      <c r="N76" s="20">
        <f>N77+N78</f>
        <v>8669</v>
      </c>
      <c r="O76" s="21">
        <f t="shared" ref="O76:P76" si="165">O77+O78</f>
        <v>9457</v>
      </c>
      <c r="P76" s="21">
        <f t="shared" si="165"/>
        <v>12379</v>
      </c>
      <c r="Q76" s="19">
        <f>SUM(R76:T76)</f>
        <v>32148</v>
      </c>
      <c r="R76" s="20">
        <f>R77+R78</f>
        <v>8715</v>
      </c>
      <c r="S76" s="21">
        <f t="shared" ref="S76:T76" si="166">S77+S78</f>
        <v>10108</v>
      </c>
      <c r="T76" s="21">
        <f t="shared" si="166"/>
        <v>13325</v>
      </c>
      <c r="U76" s="19">
        <f>SUM(V76:X76)</f>
        <v>32164</v>
      </c>
      <c r="V76" s="20">
        <f>V77+V78</f>
        <v>8733</v>
      </c>
      <c r="W76" s="21">
        <f t="shared" ref="W76:X76" si="167">W77+W78</f>
        <v>10187</v>
      </c>
      <c r="X76" s="21">
        <f t="shared" si="167"/>
        <v>13244</v>
      </c>
      <c r="Y76" s="19">
        <f>SUM(Z76:AB76)</f>
        <v>30491</v>
      </c>
      <c r="Z76" s="20">
        <f>Z77+Z78</f>
        <v>8224</v>
      </c>
      <c r="AA76" s="21">
        <f t="shared" ref="AA76:AB76" si="168">AA77+AA78</f>
        <v>9431</v>
      </c>
      <c r="AB76" s="21">
        <f t="shared" si="168"/>
        <v>12836</v>
      </c>
      <c r="AC76" s="19">
        <f>SUM(AD76:AF76)</f>
        <v>31091</v>
      </c>
      <c r="AD76" s="20">
        <f>AD77+AD78</f>
        <v>8692</v>
      </c>
      <c r="AE76" s="21">
        <f t="shared" ref="AE76:AF76" si="169">AE77+AE78</f>
        <v>9792</v>
      </c>
      <c r="AF76" s="21">
        <f t="shared" si="169"/>
        <v>12607</v>
      </c>
      <c r="AG76" s="19">
        <f>SUM(AH76:AJ76)</f>
        <v>24349</v>
      </c>
      <c r="AH76" s="20">
        <f>AH77+AH78</f>
        <v>6802</v>
      </c>
      <c r="AI76" s="21">
        <f t="shared" ref="AI76:AJ76" si="170">AI77+AI78</f>
        <v>8382</v>
      </c>
      <c r="AJ76" s="21">
        <f t="shared" si="170"/>
        <v>9165</v>
      </c>
    </row>
    <row r="77" spans="2:36" ht="15" customHeight="1">
      <c r="B77" s="194"/>
      <c r="C77" s="194" t="s">
        <v>2</v>
      </c>
      <c r="D77" s="4" t="s">
        <v>3</v>
      </c>
      <c r="E77" s="22">
        <f t="shared" ref="E77:E78" si="171">I77+M77+Q77+U77+Y77+AC77+AG77</f>
        <v>102669</v>
      </c>
      <c r="F77" s="23">
        <f>J77+N77+R77+V77+Z77+AD77+AH77</f>
        <v>28991</v>
      </c>
      <c r="G77" s="24">
        <f t="shared" si="163"/>
        <v>32524</v>
      </c>
      <c r="H77" s="24">
        <f t="shared" si="163"/>
        <v>41154</v>
      </c>
      <c r="I77" s="22">
        <f t="shared" ref="I77:I82" si="172">SUM(J77:L77)</f>
        <v>9338</v>
      </c>
      <c r="J77" s="23">
        <v>2568</v>
      </c>
      <c r="K77" s="24">
        <v>3279</v>
      </c>
      <c r="L77" s="24">
        <v>3491</v>
      </c>
      <c r="M77" s="22">
        <f t="shared" ref="M77:M82" si="173">SUM(N77:P77)</f>
        <v>15790</v>
      </c>
      <c r="N77" s="23">
        <v>4612</v>
      </c>
      <c r="O77" s="24">
        <v>4847</v>
      </c>
      <c r="P77" s="24">
        <v>6331</v>
      </c>
      <c r="Q77" s="22">
        <f t="shared" ref="Q77:Q82" si="174">SUM(R77:T77)</f>
        <v>16430</v>
      </c>
      <c r="R77" s="23">
        <v>4589</v>
      </c>
      <c r="S77" s="24">
        <v>5117</v>
      </c>
      <c r="T77" s="24">
        <v>6724</v>
      </c>
      <c r="U77" s="22">
        <f t="shared" ref="U77:U82" si="175">SUM(V77:X77)</f>
        <v>16641</v>
      </c>
      <c r="V77" s="23">
        <v>4664</v>
      </c>
      <c r="W77" s="24">
        <v>5146</v>
      </c>
      <c r="X77" s="24">
        <v>6831</v>
      </c>
      <c r="Y77" s="22">
        <f t="shared" ref="Y77:Y82" si="176">SUM(Z77:AB77)</f>
        <v>15702</v>
      </c>
      <c r="Z77" s="23">
        <v>4327</v>
      </c>
      <c r="AA77" s="24">
        <v>4823</v>
      </c>
      <c r="AB77" s="24">
        <v>6552</v>
      </c>
      <c r="AC77" s="22">
        <f t="shared" ref="AC77:AC82" si="177">SUM(AD77:AF77)</f>
        <v>16058</v>
      </c>
      <c r="AD77" s="23">
        <v>4619</v>
      </c>
      <c r="AE77" s="24">
        <v>4981</v>
      </c>
      <c r="AF77" s="24">
        <v>6458</v>
      </c>
      <c r="AG77" s="22">
        <f t="shared" ref="AG77:AG82" si="178">SUM(AH77:AJ77)</f>
        <v>12710</v>
      </c>
      <c r="AH77" s="23">
        <v>3612</v>
      </c>
      <c r="AI77" s="24">
        <v>4331</v>
      </c>
      <c r="AJ77" s="24">
        <v>4767</v>
      </c>
    </row>
    <row r="78" spans="2:36" ht="15" customHeight="1">
      <c r="B78" s="194"/>
      <c r="C78" s="194"/>
      <c r="D78" s="161" t="s">
        <v>26</v>
      </c>
      <c r="E78" s="25">
        <f t="shared" si="171"/>
        <v>96250</v>
      </c>
      <c r="F78" s="26">
        <f t="shared" si="163"/>
        <v>25956</v>
      </c>
      <c r="G78" s="27">
        <f t="shared" si="163"/>
        <v>31245</v>
      </c>
      <c r="H78" s="27">
        <f t="shared" si="163"/>
        <v>39049</v>
      </c>
      <c r="I78" s="25">
        <f t="shared" si="172"/>
        <v>8833</v>
      </c>
      <c r="J78" s="26">
        <v>2544</v>
      </c>
      <c r="K78" s="27">
        <v>3133</v>
      </c>
      <c r="L78" s="27">
        <v>3156</v>
      </c>
      <c r="M78" s="25">
        <f t="shared" si="173"/>
        <v>14715</v>
      </c>
      <c r="N78" s="26">
        <v>4057</v>
      </c>
      <c r="O78" s="27">
        <v>4610</v>
      </c>
      <c r="P78" s="27">
        <v>6048</v>
      </c>
      <c r="Q78" s="25">
        <f t="shared" si="174"/>
        <v>15718</v>
      </c>
      <c r="R78" s="26">
        <v>4126</v>
      </c>
      <c r="S78" s="27">
        <v>4991</v>
      </c>
      <c r="T78" s="27">
        <v>6601</v>
      </c>
      <c r="U78" s="25">
        <f t="shared" si="175"/>
        <v>15523</v>
      </c>
      <c r="V78" s="26">
        <v>4069</v>
      </c>
      <c r="W78" s="27">
        <v>5041</v>
      </c>
      <c r="X78" s="27">
        <v>6413</v>
      </c>
      <c r="Y78" s="25">
        <f t="shared" si="176"/>
        <v>14789</v>
      </c>
      <c r="Z78" s="26">
        <v>3897</v>
      </c>
      <c r="AA78" s="27">
        <v>4608</v>
      </c>
      <c r="AB78" s="27">
        <v>6284</v>
      </c>
      <c r="AC78" s="25">
        <f t="shared" si="177"/>
        <v>15033</v>
      </c>
      <c r="AD78" s="26">
        <v>4073</v>
      </c>
      <c r="AE78" s="27">
        <v>4811</v>
      </c>
      <c r="AF78" s="27">
        <v>6149</v>
      </c>
      <c r="AG78" s="25">
        <f t="shared" si="178"/>
        <v>11639</v>
      </c>
      <c r="AH78" s="26">
        <v>3190</v>
      </c>
      <c r="AI78" s="27">
        <v>4051</v>
      </c>
      <c r="AJ78" s="27">
        <v>4398</v>
      </c>
    </row>
    <row r="79" spans="2:36" ht="15" customHeight="1">
      <c r="B79" s="194"/>
      <c r="C79" s="202" t="s">
        <v>34</v>
      </c>
      <c r="D79" s="58" t="s">
        <v>164</v>
      </c>
      <c r="E79" s="59">
        <f>SUM(F79:H79)</f>
        <v>156399</v>
      </c>
      <c r="F79" s="60">
        <f>N76+R76+V76+Z76+AD76</f>
        <v>43033</v>
      </c>
      <c r="G79" s="61">
        <f t="shared" ref="G79:H79" si="179">O76+S76+W76+AA76+AE76</f>
        <v>48975</v>
      </c>
      <c r="H79" s="61">
        <f t="shared" si="179"/>
        <v>64391</v>
      </c>
      <c r="I79" s="59">
        <f t="shared" si="172"/>
        <v>0</v>
      </c>
      <c r="J79" s="60"/>
      <c r="K79" s="61"/>
      <c r="L79" s="61"/>
      <c r="M79" s="59">
        <f t="shared" si="173"/>
        <v>0</v>
      </c>
      <c r="N79" s="60"/>
      <c r="O79" s="61"/>
      <c r="P79" s="61"/>
      <c r="Q79" s="59">
        <f t="shared" si="174"/>
        <v>0</v>
      </c>
      <c r="R79" s="60"/>
      <c r="S79" s="61"/>
      <c r="T79" s="61"/>
      <c r="U79" s="59">
        <f t="shared" si="175"/>
        <v>0</v>
      </c>
      <c r="V79" s="60"/>
      <c r="W79" s="61"/>
      <c r="X79" s="61"/>
      <c r="Y79" s="59">
        <f t="shared" si="176"/>
        <v>0</v>
      </c>
      <c r="Z79" s="60"/>
      <c r="AA79" s="61"/>
      <c r="AB79" s="61"/>
      <c r="AC79" s="59">
        <f t="shared" si="177"/>
        <v>0</v>
      </c>
      <c r="AD79" s="60"/>
      <c r="AE79" s="61"/>
      <c r="AF79" s="61"/>
      <c r="AG79" s="59">
        <f t="shared" si="178"/>
        <v>0</v>
      </c>
      <c r="AH79" s="60"/>
      <c r="AI79" s="61"/>
      <c r="AJ79" s="61"/>
    </row>
    <row r="80" spans="2:36" ht="15" customHeight="1">
      <c r="B80" s="194"/>
      <c r="C80" s="202"/>
      <c r="D80" s="62" t="s">
        <v>35</v>
      </c>
      <c r="E80" s="63">
        <f>SUM(F80:H80)</f>
        <v>42520</v>
      </c>
      <c r="F80" s="64">
        <f>J76+AH76</f>
        <v>11914</v>
      </c>
      <c r="G80" s="65">
        <f t="shared" ref="G80:H80" si="180">K76+AI76</f>
        <v>14794</v>
      </c>
      <c r="H80" s="65">
        <f t="shared" si="180"/>
        <v>15812</v>
      </c>
      <c r="I80" s="63">
        <f t="shared" si="172"/>
        <v>0</v>
      </c>
      <c r="J80" s="64"/>
      <c r="K80" s="65"/>
      <c r="L80" s="65"/>
      <c r="M80" s="63">
        <f t="shared" si="173"/>
        <v>0</v>
      </c>
      <c r="N80" s="64"/>
      <c r="O80" s="65"/>
      <c r="P80" s="65"/>
      <c r="Q80" s="63">
        <f t="shared" si="174"/>
        <v>0</v>
      </c>
      <c r="R80" s="64"/>
      <c r="S80" s="65"/>
      <c r="T80" s="65"/>
      <c r="U80" s="63">
        <f t="shared" si="175"/>
        <v>0</v>
      </c>
      <c r="V80" s="64"/>
      <c r="W80" s="65"/>
      <c r="X80" s="65"/>
      <c r="Y80" s="63">
        <f t="shared" si="176"/>
        <v>0</v>
      </c>
      <c r="Z80" s="64"/>
      <c r="AA80" s="65"/>
      <c r="AB80" s="65"/>
      <c r="AC80" s="63">
        <f t="shared" si="177"/>
        <v>0</v>
      </c>
      <c r="AD80" s="64"/>
      <c r="AE80" s="65"/>
      <c r="AF80" s="65"/>
      <c r="AG80" s="63">
        <f t="shared" si="178"/>
        <v>0</v>
      </c>
      <c r="AH80" s="64"/>
      <c r="AI80" s="65"/>
      <c r="AJ80" s="65"/>
    </row>
    <row r="81" spans="2:36" ht="15" customHeight="1">
      <c r="B81" s="194"/>
      <c r="C81" s="194" t="s">
        <v>166</v>
      </c>
      <c r="D81" s="4" t="s">
        <v>6</v>
      </c>
      <c r="E81" s="22">
        <f t="shared" ref="E81:H82" si="181">I81+M81+Q81+U81+Y81+AC81+AG81</f>
        <v>166756</v>
      </c>
      <c r="F81" s="23">
        <f t="shared" si="181"/>
        <v>46538</v>
      </c>
      <c r="G81" s="24">
        <f t="shared" si="181"/>
        <v>53167</v>
      </c>
      <c r="H81" s="24">
        <f t="shared" si="181"/>
        <v>67051</v>
      </c>
      <c r="I81" s="22">
        <f t="shared" si="172"/>
        <v>14683</v>
      </c>
      <c r="J81" s="23">
        <v>4249</v>
      </c>
      <c r="K81" s="24">
        <v>5145</v>
      </c>
      <c r="L81" s="24">
        <v>5289</v>
      </c>
      <c r="M81" s="22">
        <f t="shared" si="173"/>
        <v>25804</v>
      </c>
      <c r="N81" s="23">
        <v>7398</v>
      </c>
      <c r="O81" s="24">
        <v>7929</v>
      </c>
      <c r="P81" s="24">
        <v>10477</v>
      </c>
      <c r="Q81" s="22">
        <f t="shared" si="174"/>
        <v>26857</v>
      </c>
      <c r="R81" s="23">
        <v>7335</v>
      </c>
      <c r="S81" s="24">
        <v>8446</v>
      </c>
      <c r="T81" s="24">
        <v>11076</v>
      </c>
      <c r="U81" s="22">
        <f t="shared" si="175"/>
        <v>27108</v>
      </c>
      <c r="V81" s="23">
        <v>7393</v>
      </c>
      <c r="W81" s="24">
        <v>8586</v>
      </c>
      <c r="X81" s="24">
        <v>11129</v>
      </c>
      <c r="Y81" s="22">
        <f t="shared" si="176"/>
        <v>26062</v>
      </c>
      <c r="Z81" s="23">
        <v>6998</v>
      </c>
      <c r="AA81" s="24">
        <v>8026</v>
      </c>
      <c r="AB81" s="24">
        <v>11038</v>
      </c>
      <c r="AC81" s="22">
        <f t="shared" si="177"/>
        <v>26389</v>
      </c>
      <c r="AD81" s="23">
        <v>7457</v>
      </c>
      <c r="AE81" s="24">
        <v>8281</v>
      </c>
      <c r="AF81" s="24">
        <v>10651</v>
      </c>
      <c r="AG81" s="22">
        <f t="shared" si="178"/>
        <v>19853</v>
      </c>
      <c r="AH81" s="23">
        <v>5708</v>
      </c>
      <c r="AI81" s="24">
        <v>6754</v>
      </c>
      <c r="AJ81" s="24">
        <v>7391</v>
      </c>
    </row>
    <row r="82" spans="2:36" ht="15" customHeight="1">
      <c r="B82" s="194"/>
      <c r="C82" s="194"/>
      <c r="D82" s="5" t="s">
        <v>168</v>
      </c>
      <c r="E82" s="28">
        <f t="shared" si="181"/>
        <v>32163</v>
      </c>
      <c r="F82" s="29">
        <f t="shared" si="181"/>
        <v>8409</v>
      </c>
      <c r="G82" s="30">
        <f t="shared" si="181"/>
        <v>10602</v>
      </c>
      <c r="H82" s="30">
        <f t="shared" si="181"/>
        <v>13152</v>
      </c>
      <c r="I82" s="28">
        <f t="shared" si="172"/>
        <v>3488</v>
      </c>
      <c r="J82" s="29">
        <v>863</v>
      </c>
      <c r="K82" s="30">
        <v>1267</v>
      </c>
      <c r="L82" s="30">
        <v>1358</v>
      </c>
      <c r="M82" s="28">
        <f t="shared" si="173"/>
        <v>4701</v>
      </c>
      <c r="N82" s="29">
        <v>1271</v>
      </c>
      <c r="O82" s="30">
        <v>1528</v>
      </c>
      <c r="P82" s="30">
        <v>1902</v>
      </c>
      <c r="Q82" s="28">
        <f t="shared" si="174"/>
        <v>5291</v>
      </c>
      <c r="R82" s="29">
        <v>1380</v>
      </c>
      <c r="S82" s="30">
        <v>1662</v>
      </c>
      <c r="T82" s="30">
        <v>2249</v>
      </c>
      <c r="U82" s="28">
        <f t="shared" si="175"/>
        <v>5056</v>
      </c>
      <c r="V82" s="29">
        <v>1340</v>
      </c>
      <c r="W82" s="30">
        <v>1601</v>
      </c>
      <c r="X82" s="30">
        <v>2115</v>
      </c>
      <c r="Y82" s="28">
        <f t="shared" si="176"/>
        <v>4429</v>
      </c>
      <c r="Z82" s="29">
        <v>1226</v>
      </c>
      <c r="AA82" s="30">
        <v>1405</v>
      </c>
      <c r="AB82" s="30">
        <v>1798</v>
      </c>
      <c r="AC82" s="28">
        <f t="shared" si="177"/>
        <v>4702</v>
      </c>
      <c r="AD82" s="29">
        <v>1235</v>
      </c>
      <c r="AE82" s="30">
        <v>1511</v>
      </c>
      <c r="AF82" s="30">
        <v>1956</v>
      </c>
      <c r="AG82" s="28">
        <f t="shared" si="178"/>
        <v>4496</v>
      </c>
      <c r="AH82" s="29">
        <v>1094</v>
      </c>
      <c r="AI82" s="30">
        <v>1628</v>
      </c>
      <c r="AJ82" s="30">
        <v>1774</v>
      </c>
    </row>
    <row r="83" spans="2:36" ht="15" customHeight="1">
      <c r="B83" s="194"/>
      <c r="C83" s="194"/>
      <c r="D83" s="161" t="s">
        <v>36</v>
      </c>
      <c r="E83" s="49">
        <f>E82/E76</f>
        <v>0.16168892865940407</v>
      </c>
      <c r="F83" s="50">
        <f t="shared" ref="F83:H83" si="182">F82/F76</f>
        <v>0.15303838244126158</v>
      </c>
      <c r="G83" s="51">
        <f t="shared" si="182"/>
        <v>0.16625633144631405</v>
      </c>
      <c r="H83" s="51">
        <f t="shared" si="182"/>
        <v>0.16398389087689988</v>
      </c>
      <c r="I83" s="49">
        <f>I82/I76</f>
        <v>0.19195421275659016</v>
      </c>
      <c r="J83" s="50">
        <f t="shared" ref="J83:L83" si="183">J82/J76</f>
        <v>0.16881846635367762</v>
      </c>
      <c r="K83" s="51">
        <f t="shared" si="183"/>
        <v>0.19759825327510916</v>
      </c>
      <c r="L83" s="51">
        <f t="shared" si="183"/>
        <v>0.20430269294418535</v>
      </c>
      <c r="M83" s="49">
        <f>M82/M76</f>
        <v>0.15410588428126537</v>
      </c>
      <c r="N83" s="50">
        <f t="shared" ref="N83:P83" si="184">N82/N76</f>
        <v>0.14661437305340869</v>
      </c>
      <c r="O83" s="51">
        <f t="shared" si="184"/>
        <v>0.16157343766522153</v>
      </c>
      <c r="P83" s="51">
        <f t="shared" si="184"/>
        <v>0.15364730592131837</v>
      </c>
      <c r="Q83" s="49">
        <f>Q82/Q76</f>
        <v>0.16458255567998009</v>
      </c>
      <c r="R83" s="50">
        <f t="shared" ref="R83:T83" si="185">R82/R76</f>
        <v>0.15834767641996558</v>
      </c>
      <c r="S83" s="51">
        <f t="shared" si="185"/>
        <v>0.16442421844083893</v>
      </c>
      <c r="T83" s="51">
        <f t="shared" si="185"/>
        <v>0.16878048780487806</v>
      </c>
      <c r="U83" s="49">
        <f>U82/U76</f>
        <v>0.1571943788086059</v>
      </c>
      <c r="V83" s="50">
        <f t="shared" ref="V83:X83" si="186">V82/V76</f>
        <v>0.15344097102942861</v>
      </c>
      <c r="W83" s="51">
        <f t="shared" si="186"/>
        <v>0.15716108766074408</v>
      </c>
      <c r="X83" s="51">
        <f t="shared" si="186"/>
        <v>0.15969495620658411</v>
      </c>
      <c r="Y83" s="49">
        <f>Y82/Y76</f>
        <v>0.1452559771735922</v>
      </c>
      <c r="Z83" s="50">
        <f t="shared" ref="Z83:AB83" si="187">Z82/Z76</f>
        <v>0.14907587548638132</v>
      </c>
      <c r="AA83" s="51">
        <f t="shared" si="187"/>
        <v>0.14897677870851447</v>
      </c>
      <c r="AB83" s="51">
        <f t="shared" si="187"/>
        <v>0.14007478965409784</v>
      </c>
      <c r="AC83" s="49">
        <f>AC82/AC76</f>
        <v>0.15123347592550898</v>
      </c>
      <c r="AD83" s="50">
        <f t="shared" ref="AD83:AF83" si="188">AD82/AD76</f>
        <v>0.14208467556373677</v>
      </c>
      <c r="AE83" s="51">
        <f t="shared" si="188"/>
        <v>0.15430964052287582</v>
      </c>
      <c r="AF83" s="51">
        <f t="shared" si="188"/>
        <v>0.15515189973824067</v>
      </c>
      <c r="AG83" s="49">
        <f>AG82/AG76</f>
        <v>0.18464824017413445</v>
      </c>
      <c r="AH83" s="50">
        <f t="shared" ref="AH83:AJ83" si="189">AH82/AH76</f>
        <v>0.1608350485151426</v>
      </c>
      <c r="AI83" s="51">
        <f t="shared" si="189"/>
        <v>0.1942257217847769</v>
      </c>
      <c r="AJ83" s="51">
        <f t="shared" si="189"/>
        <v>0.19356246590289145</v>
      </c>
    </row>
    <row r="84" spans="2:36" ht="15" customHeight="1">
      <c r="B84" s="194" t="s">
        <v>159</v>
      </c>
      <c r="C84" s="195" t="s">
        <v>10</v>
      </c>
      <c r="D84" s="195"/>
      <c r="E84" s="19">
        <f t="shared" ref="E84:H86" si="190">I84+M84+Q84+U84+Y84+AC84+AG84</f>
        <v>0</v>
      </c>
      <c r="F84" s="20">
        <f t="shared" si="190"/>
        <v>0</v>
      </c>
      <c r="G84" s="21">
        <f t="shared" si="190"/>
        <v>0</v>
      </c>
      <c r="H84" s="21">
        <f t="shared" si="190"/>
        <v>0</v>
      </c>
      <c r="I84" s="19">
        <f>SUM(J84:L84)</f>
        <v>0</v>
      </c>
      <c r="J84" s="20">
        <f>J85+J86</f>
        <v>0</v>
      </c>
      <c r="K84" s="21">
        <f t="shared" ref="K84:L84" si="191">K85+K86</f>
        <v>0</v>
      </c>
      <c r="L84" s="21">
        <f t="shared" si="191"/>
        <v>0</v>
      </c>
      <c r="M84" s="19">
        <f>SUM(N84:P84)</f>
        <v>0</v>
      </c>
      <c r="N84" s="20">
        <f>N85+N86</f>
        <v>0</v>
      </c>
      <c r="O84" s="21">
        <f t="shared" ref="O84:P84" si="192">O85+O86</f>
        <v>0</v>
      </c>
      <c r="P84" s="21">
        <f t="shared" si="192"/>
        <v>0</v>
      </c>
      <c r="Q84" s="19">
        <f>SUM(R84:T84)</f>
        <v>0</v>
      </c>
      <c r="R84" s="20">
        <f>R85+R86</f>
        <v>0</v>
      </c>
      <c r="S84" s="21">
        <f t="shared" ref="S84:T84" si="193">S85+S86</f>
        <v>0</v>
      </c>
      <c r="T84" s="21">
        <f t="shared" si="193"/>
        <v>0</v>
      </c>
      <c r="U84" s="19">
        <f>SUM(V84:X84)</f>
        <v>0</v>
      </c>
      <c r="V84" s="20">
        <f>V85+V86</f>
        <v>0</v>
      </c>
      <c r="W84" s="21">
        <f t="shared" ref="W84:X84" si="194">W85+W86</f>
        <v>0</v>
      </c>
      <c r="X84" s="21">
        <f t="shared" si="194"/>
        <v>0</v>
      </c>
      <c r="Y84" s="19">
        <f>SUM(Z84:AB84)</f>
        <v>0</v>
      </c>
      <c r="Z84" s="20">
        <f>Z85+Z86</f>
        <v>0</v>
      </c>
      <c r="AA84" s="21">
        <f t="shared" ref="AA84:AB84" si="195">AA85+AA86</f>
        <v>0</v>
      </c>
      <c r="AB84" s="21">
        <f t="shared" si="195"/>
        <v>0</v>
      </c>
      <c r="AC84" s="19">
        <f>SUM(AD84:AF84)</f>
        <v>0</v>
      </c>
      <c r="AD84" s="20">
        <f>AD85+AD86</f>
        <v>0</v>
      </c>
      <c r="AE84" s="21">
        <f t="shared" ref="AE84:AF84" si="196">AE85+AE86</f>
        <v>0</v>
      </c>
      <c r="AF84" s="21">
        <f t="shared" si="196"/>
        <v>0</v>
      </c>
      <c r="AG84" s="19">
        <f>SUM(AH84:AJ84)</f>
        <v>0</v>
      </c>
      <c r="AH84" s="20">
        <f>AH85+AH86</f>
        <v>0</v>
      </c>
      <c r="AI84" s="21">
        <f t="shared" ref="AI84:AJ84" si="197">AI85+AI86</f>
        <v>0</v>
      </c>
      <c r="AJ84" s="21">
        <f t="shared" si="197"/>
        <v>0</v>
      </c>
    </row>
    <row r="85" spans="2:36" ht="15" customHeight="1">
      <c r="B85" s="194"/>
      <c r="C85" s="196" t="s">
        <v>11</v>
      </c>
      <c r="D85" s="196"/>
      <c r="E85" s="52">
        <f t="shared" si="190"/>
        <v>0</v>
      </c>
      <c r="F85" s="53">
        <f t="shared" si="190"/>
        <v>0</v>
      </c>
      <c r="G85" s="54">
        <f t="shared" si="190"/>
        <v>0</v>
      </c>
      <c r="H85" s="54">
        <f t="shared" si="190"/>
        <v>0</v>
      </c>
      <c r="I85" s="52">
        <f t="shared" ref="I85:I86" si="198">SUM(J85:L85)</f>
        <v>0</v>
      </c>
      <c r="J85" s="53"/>
      <c r="K85" s="54"/>
      <c r="L85" s="54"/>
      <c r="M85" s="52">
        <f t="shared" ref="M85:M86" si="199">SUM(N85:P85)</f>
        <v>0</v>
      </c>
      <c r="N85" s="53"/>
      <c r="O85" s="54"/>
      <c r="P85" s="54"/>
      <c r="Q85" s="52">
        <f t="shared" ref="Q85:Q86" si="200">SUM(R85:T85)</f>
        <v>0</v>
      </c>
      <c r="R85" s="53"/>
      <c r="S85" s="54"/>
      <c r="T85" s="54"/>
      <c r="U85" s="52">
        <f t="shared" ref="U85:U86" si="201">SUM(V85:X85)</f>
        <v>0</v>
      </c>
      <c r="V85" s="53"/>
      <c r="W85" s="54"/>
      <c r="X85" s="54"/>
      <c r="Y85" s="52">
        <f t="shared" ref="Y85:Y86" si="202">SUM(Z85:AB85)</f>
        <v>0</v>
      </c>
      <c r="Z85" s="53"/>
      <c r="AA85" s="54"/>
      <c r="AB85" s="54"/>
      <c r="AC85" s="52">
        <f t="shared" ref="AC85:AC86" si="203">SUM(AD85:AF85)</f>
        <v>0</v>
      </c>
      <c r="AD85" s="53"/>
      <c r="AE85" s="54"/>
      <c r="AF85" s="54"/>
      <c r="AG85" s="52">
        <f t="shared" ref="AG85:AG86" si="204">SUM(AH85:AJ85)</f>
        <v>0</v>
      </c>
      <c r="AH85" s="53"/>
      <c r="AI85" s="54"/>
      <c r="AJ85" s="54"/>
    </row>
    <row r="86" spans="2:36" ht="15" customHeight="1">
      <c r="B86" s="194"/>
      <c r="C86" s="197" t="s">
        <v>12</v>
      </c>
      <c r="D86" s="197"/>
      <c r="E86" s="25">
        <f t="shared" si="190"/>
        <v>0</v>
      </c>
      <c r="F86" s="26">
        <f t="shared" si="190"/>
        <v>0</v>
      </c>
      <c r="G86" s="27">
        <f t="shared" si="190"/>
        <v>0</v>
      </c>
      <c r="H86" s="27">
        <f t="shared" si="190"/>
        <v>0</v>
      </c>
      <c r="I86" s="25">
        <f t="shared" si="198"/>
        <v>0</v>
      </c>
      <c r="J86" s="26"/>
      <c r="K86" s="27"/>
      <c r="L86" s="27"/>
      <c r="M86" s="25">
        <f t="shared" si="199"/>
        <v>0</v>
      </c>
      <c r="N86" s="26"/>
      <c r="O86" s="27"/>
      <c r="P86" s="27"/>
      <c r="Q86" s="25">
        <f t="shared" si="200"/>
        <v>0</v>
      </c>
      <c r="R86" s="26"/>
      <c r="S86" s="27"/>
      <c r="T86" s="27"/>
      <c r="U86" s="25">
        <f t="shared" si="201"/>
        <v>0</v>
      </c>
      <c r="V86" s="26"/>
      <c r="W86" s="27"/>
      <c r="X86" s="27"/>
      <c r="Y86" s="25">
        <f t="shared" si="202"/>
        <v>0</v>
      </c>
      <c r="Z86" s="26"/>
      <c r="AA86" s="27"/>
      <c r="AB86" s="27"/>
      <c r="AC86" s="25">
        <f t="shared" si="203"/>
        <v>0</v>
      </c>
      <c r="AD86" s="26"/>
      <c r="AE86" s="27"/>
      <c r="AF86" s="27"/>
      <c r="AG86" s="25">
        <f t="shared" si="204"/>
        <v>0</v>
      </c>
      <c r="AH86" s="26"/>
      <c r="AI86" s="27"/>
      <c r="AJ86" s="27"/>
    </row>
    <row r="87" spans="2:36" ht="15" customHeight="1">
      <c r="B87" s="203" t="s">
        <v>147</v>
      </c>
      <c r="C87" s="203"/>
      <c r="D87" s="203"/>
      <c r="E87" s="203" t="s">
        <v>238</v>
      </c>
      <c r="F87" s="203"/>
      <c r="G87" s="203"/>
      <c r="H87" s="203"/>
      <c r="I87" s="242">
        <v>45284</v>
      </c>
      <c r="J87" s="242"/>
      <c r="K87" s="242"/>
      <c r="L87" s="242"/>
      <c r="M87" s="229">
        <v>45285</v>
      </c>
      <c r="N87" s="230"/>
      <c r="O87" s="230"/>
      <c r="P87" s="231"/>
      <c r="Q87" s="229">
        <v>45286</v>
      </c>
      <c r="R87" s="230"/>
      <c r="S87" s="230"/>
      <c r="T87" s="231"/>
      <c r="U87" s="229">
        <v>45287</v>
      </c>
      <c r="V87" s="230"/>
      <c r="W87" s="230"/>
      <c r="X87" s="231"/>
      <c r="Y87" s="229">
        <v>45288</v>
      </c>
      <c r="Z87" s="230"/>
      <c r="AA87" s="230"/>
      <c r="AB87" s="231"/>
      <c r="AC87" s="229">
        <v>45289</v>
      </c>
      <c r="AD87" s="230"/>
      <c r="AE87" s="230"/>
      <c r="AF87" s="231"/>
      <c r="AG87" s="239">
        <v>45290</v>
      </c>
      <c r="AH87" s="240"/>
      <c r="AI87" s="240"/>
      <c r="AJ87" s="241"/>
    </row>
    <row r="88" spans="2:36" ht="15" customHeight="1">
      <c r="B88" s="201" t="s">
        <v>0</v>
      </c>
      <c r="C88" s="201"/>
      <c r="D88" s="201"/>
      <c r="E88" s="6" t="s">
        <v>15</v>
      </c>
      <c r="F88" s="7" t="s">
        <v>17</v>
      </c>
      <c r="G88" s="162" t="s">
        <v>19</v>
      </c>
      <c r="H88" s="16" t="s">
        <v>31</v>
      </c>
      <c r="I88" s="10" t="s">
        <v>14</v>
      </c>
      <c r="J88" s="11" t="s">
        <v>16</v>
      </c>
      <c r="K88" s="12" t="s">
        <v>18</v>
      </c>
      <c r="L88" s="12" t="s">
        <v>20</v>
      </c>
      <c r="M88" s="10" t="s">
        <v>14</v>
      </c>
      <c r="N88" s="11" t="s">
        <v>16</v>
      </c>
      <c r="O88" s="12" t="s">
        <v>18</v>
      </c>
      <c r="P88" s="12" t="s">
        <v>20</v>
      </c>
      <c r="Q88" s="10" t="s">
        <v>14</v>
      </c>
      <c r="R88" s="11" t="s">
        <v>16</v>
      </c>
      <c r="S88" s="12" t="s">
        <v>18</v>
      </c>
      <c r="T88" s="12" t="s">
        <v>20</v>
      </c>
      <c r="U88" s="10" t="s">
        <v>14</v>
      </c>
      <c r="V88" s="11" t="s">
        <v>16</v>
      </c>
      <c r="W88" s="12" t="s">
        <v>18</v>
      </c>
      <c r="X88" s="12" t="s">
        <v>20</v>
      </c>
      <c r="Y88" s="10" t="s">
        <v>14</v>
      </c>
      <c r="Z88" s="11" t="s">
        <v>16</v>
      </c>
      <c r="AA88" s="12" t="s">
        <v>18</v>
      </c>
      <c r="AB88" s="12" t="s">
        <v>20</v>
      </c>
      <c r="AC88" s="10" t="s">
        <v>14</v>
      </c>
      <c r="AD88" s="11" t="s">
        <v>16</v>
      </c>
      <c r="AE88" s="12" t="s">
        <v>18</v>
      </c>
      <c r="AF88" s="12" t="s">
        <v>20</v>
      </c>
      <c r="AG88" s="10" t="s">
        <v>14</v>
      </c>
      <c r="AH88" s="11" t="s">
        <v>16</v>
      </c>
      <c r="AI88" s="12" t="s">
        <v>18</v>
      </c>
      <c r="AJ88" s="12" t="s">
        <v>20</v>
      </c>
    </row>
    <row r="89" spans="2:36" ht="15" customHeight="1">
      <c r="B89" s="194" t="s">
        <v>224</v>
      </c>
      <c r="C89" s="195" t="s">
        <v>1</v>
      </c>
      <c r="D89" s="195"/>
      <c r="E89" s="19">
        <f t="shared" ref="E89:H91" si="205">I89+M89+Q89+U89+Y89+AC89+AG89</f>
        <v>197144</v>
      </c>
      <c r="F89" s="20">
        <f>J89+N89+R89+V89+Z89+AD89+AH89</f>
        <v>54418</v>
      </c>
      <c r="G89" s="21">
        <f t="shared" si="205"/>
        <v>64380</v>
      </c>
      <c r="H89" s="21">
        <f t="shared" si="205"/>
        <v>78346</v>
      </c>
      <c r="I89" s="19">
        <f>SUM(J89:L89)</f>
        <v>22338</v>
      </c>
      <c r="J89" s="20">
        <f>J90+J91</f>
        <v>6573</v>
      </c>
      <c r="K89" s="21">
        <f t="shared" ref="K89:L89" si="206">K90+K91</f>
        <v>7917</v>
      </c>
      <c r="L89" s="21">
        <f t="shared" si="206"/>
        <v>7848</v>
      </c>
      <c r="M89" s="19">
        <f>SUM(N89:P89)</f>
        <v>22401</v>
      </c>
      <c r="N89" s="20">
        <f>N90+N91</f>
        <v>6369</v>
      </c>
      <c r="O89" s="21">
        <f t="shared" ref="O89:P89" si="207">O90+O91</f>
        <v>8085</v>
      </c>
      <c r="P89" s="21">
        <f t="shared" si="207"/>
        <v>7947</v>
      </c>
      <c r="Q89" s="19">
        <f>SUM(R89:T89)</f>
        <v>30654</v>
      </c>
      <c r="R89" s="20">
        <f>R90+R91</f>
        <v>8389</v>
      </c>
      <c r="S89" s="21">
        <f t="shared" ref="S89:T89" si="208">S90+S91</f>
        <v>9238</v>
      </c>
      <c r="T89" s="21">
        <f t="shared" si="208"/>
        <v>13027</v>
      </c>
      <c r="U89" s="19">
        <f>SUM(V89:X89)</f>
        <v>32634</v>
      </c>
      <c r="V89" s="20">
        <f>V90+V91</f>
        <v>8792</v>
      </c>
      <c r="W89" s="21">
        <f t="shared" ref="W89:X89" si="209">W90+W91</f>
        <v>10581</v>
      </c>
      <c r="X89" s="21">
        <f t="shared" si="209"/>
        <v>13261</v>
      </c>
      <c r="Y89" s="19">
        <f>SUM(Z89:AB89)</f>
        <v>32046</v>
      </c>
      <c r="Z89" s="20">
        <f>Z90+Z91</f>
        <v>8501</v>
      </c>
      <c r="AA89" s="21">
        <f t="shared" ref="AA89:AB89" si="210">AA90+AA91</f>
        <v>10053</v>
      </c>
      <c r="AB89" s="21">
        <f t="shared" si="210"/>
        <v>13492</v>
      </c>
      <c r="AC89" s="19">
        <f>SUM(AD89:AF89)</f>
        <v>32304</v>
      </c>
      <c r="AD89" s="20">
        <f>AD90+AD91</f>
        <v>9025</v>
      </c>
      <c r="AE89" s="21">
        <f t="shared" ref="AE89" si="211">AE90+AE91</f>
        <v>10247</v>
      </c>
      <c r="AF89" s="21">
        <f>AF90+AF91</f>
        <v>13032</v>
      </c>
      <c r="AG89" s="19">
        <f>SUM(AH89:AJ89)</f>
        <v>24767</v>
      </c>
      <c r="AH89" s="20">
        <f>AH90+AH91</f>
        <v>6769</v>
      </c>
      <c r="AI89" s="21">
        <f t="shared" ref="AI89" si="212">AI90+AI91</f>
        <v>8259</v>
      </c>
      <c r="AJ89" s="21">
        <f>AJ90+AJ91</f>
        <v>9739</v>
      </c>
    </row>
    <row r="90" spans="2:36" ht="15" customHeight="1">
      <c r="B90" s="194"/>
      <c r="C90" s="194" t="s">
        <v>2</v>
      </c>
      <c r="D90" s="4" t="s">
        <v>3</v>
      </c>
      <c r="E90" s="22">
        <f t="shared" si="205"/>
        <v>101482</v>
      </c>
      <c r="F90" s="23">
        <f t="shared" si="205"/>
        <v>28410</v>
      </c>
      <c r="G90" s="23">
        <f t="shared" si="205"/>
        <v>32965</v>
      </c>
      <c r="H90" s="23">
        <f t="shared" si="205"/>
        <v>40107</v>
      </c>
      <c r="I90" s="22">
        <f t="shared" ref="I90:I95" si="213">SUM(J90:L90)</f>
        <v>11514</v>
      </c>
      <c r="J90" s="23">
        <v>3389</v>
      </c>
      <c r="K90" s="23">
        <v>4112</v>
      </c>
      <c r="L90" s="24">
        <v>4013</v>
      </c>
      <c r="M90" s="22">
        <f t="shared" ref="M90:M95" si="214">SUM(N90:P90)</f>
        <v>11536</v>
      </c>
      <c r="N90" s="23">
        <v>3286</v>
      </c>
      <c r="O90" s="24">
        <v>4142</v>
      </c>
      <c r="P90" s="24">
        <v>4108</v>
      </c>
      <c r="Q90" s="22">
        <f t="shared" ref="Q90:Q95" si="215">SUM(R90:T90)</f>
        <v>15578</v>
      </c>
      <c r="R90" s="23">
        <v>4469</v>
      </c>
      <c r="S90" s="24">
        <v>4479</v>
      </c>
      <c r="T90" s="24">
        <v>6630</v>
      </c>
      <c r="U90" s="22">
        <f t="shared" ref="U90:U95" si="216">SUM(V90:X90)</f>
        <v>17055</v>
      </c>
      <c r="V90" s="23">
        <v>4614</v>
      </c>
      <c r="W90" s="24">
        <v>5631</v>
      </c>
      <c r="X90" s="24">
        <v>6810</v>
      </c>
      <c r="Y90" s="22">
        <f>SUM(Z90:AB90)</f>
        <v>16429</v>
      </c>
      <c r="Z90" s="23">
        <v>4482</v>
      </c>
      <c r="AA90" s="24">
        <v>5135</v>
      </c>
      <c r="AB90" s="24">
        <v>6812</v>
      </c>
      <c r="AC90" s="22">
        <f t="shared" ref="AC90:AC95" si="217">SUM(AD90:AF90)</f>
        <v>16471</v>
      </c>
      <c r="AD90" s="23">
        <v>4622</v>
      </c>
      <c r="AE90" s="24">
        <v>5187</v>
      </c>
      <c r="AF90" s="24">
        <v>6662</v>
      </c>
      <c r="AG90" s="22">
        <f t="shared" ref="AG90:AG95" si="218">SUM(AH90:AJ90)</f>
        <v>12899</v>
      </c>
      <c r="AH90" s="23">
        <v>3548</v>
      </c>
      <c r="AI90" s="24">
        <v>4279</v>
      </c>
      <c r="AJ90" s="24">
        <v>5072</v>
      </c>
    </row>
    <row r="91" spans="2:36" ht="15" customHeight="1">
      <c r="B91" s="194"/>
      <c r="C91" s="194"/>
      <c r="D91" s="161" t="s">
        <v>26</v>
      </c>
      <c r="E91" s="22">
        <f t="shared" si="205"/>
        <v>95662</v>
      </c>
      <c r="F91" s="26">
        <f t="shared" si="205"/>
        <v>26008</v>
      </c>
      <c r="G91" s="27">
        <f t="shared" si="205"/>
        <v>31415</v>
      </c>
      <c r="H91" s="27">
        <f t="shared" si="205"/>
        <v>38239</v>
      </c>
      <c r="I91" s="25">
        <f t="shared" si="213"/>
        <v>10824</v>
      </c>
      <c r="J91" s="26">
        <v>3184</v>
      </c>
      <c r="K91" s="26">
        <v>3805</v>
      </c>
      <c r="L91" s="27">
        <v>3835</v>
      </c>
      <c r="M91" s="25">
        <f t="shared" si="214"/>
        <v>10865</v>
      </c>
      <c r="N91" s="26">
        <v>3083</v>
      </c>
      <c r="O91" s="27">
        <v>3943</v>
      </c>
      <c r="P91" s="27">
        <v>3839</v>
      </c>
      <c r="Q91" s="25">
        <f t="shared" si="215"/>
        <v>15076</v>
      </c>
      <c r="R91" s="26">
        <v>3920</v>
      </c>
      <c r="S91" s="27">
        <v>4759</v>
      </c>
      <c r="T91" s="27">
        <v>6397</v>
      </c>
      <c r="U91" s="25">
        <f t="shared" si="216"/>
        <v>15579</v>
      </c>
      <c r="V91" s="26">
        <v>4178</v>
      </c>
      <c r="W91" s="27">
        <v>4950</v>
      </c>
      <c r="X91" s="27">
        <v>6451</v>
      </c>
      <c r="Y91" s="25">
        <f t="shared" ref="Y91:Y95" si="219">SUM(Z91:AB91)</f>
        <v>15617</v>
      </c>
      <c r="Z91" s="26">
        <v>4019</v>
      </c>
      <c r="AA91" s="27">
        <v>4918</v>
      </c>
      <c r="AB91" s="27">
        <v>6680</v>
      </c>
      <c r="AC91" s="25">
        <f t="shared" si="217"/>
        <v>15833</v>
      </c>
      <c r="AD91" s="26">
        <v>4403</v>
      </c>
      <c r="AE91" s="27">
        <v>5060</v>
      </c>
      <c r="AF91" s="27">
        <v>6370</v>
      </c>
      <c r="AG91" s="25">
        <f t="shared" si="218"/>
        <v>11868</v>
      </c>
      <c r="AH91" s="26">
        <v>3221</v>
      </c>
      <c r="AI91" s="27">
        <v>3980</v>
      </c>
      <c r="AJ91" s="27">
        <v>4667</v>
      </c>
    </row>
    <row r="92" spans="2:36" ht="15" customHeight="1">
      <c r="B92" s="194"/>
      <c r="C92" s="202" t="s">
        <v>34</v>
      </c>
      <c r="D92" s="58" t="s">
        <v>164</v>
      </c>
      <c r="E92" s="59">
        <f>SUM(F92:H92)</f>
        <v>150039</v>
      </c>
      <c r="F92" s="60">
        <f>N89+R89+V89+Z89+AD89</f>
        <v>41076</v>
      </c>
      <c r="G92" s="60">
        <f t="shared" ref="G92" si="220">O89+S89+W89+AA89+AE89</f>
        <v>48204</v>
      </c>
      <c r="H92" s="60">
        <f>P89+T89+X89+AB89+AF89</f>
        <v>60759</v>
      </c>
      <c r="I92" s="59">
        <f t="shared" si="213"/>
        <v>0</v>
      </c>
      <c r="J92" s="60"/>
      <c r="K92" s="61"/>
      <c r="L92" s="61"/>
      <c r="M92" s="145">
        <f>SUM(N92:P92)</f>
        <v>0</v>
      </c>
      <c r="N92" s="60"/>
      <c r="O92" s="61"/>
      <c r="P92" s="61"/>
      <c r="Q92" s="59">
        <f t="shared" si="215"/>
        <v>0</v>
      </c>
      <c r="R92" s="60"/>
      <c r="S92" s="61"/>
      <c r="T92" s="61"/>
      <c r="U92" s="59">
        <f>SUM(V92:X92)</f>
        <v>0</v>
      </c>
      <c r="V92" s="60"/>
      <c r="W92" s="61"/>
      <c r="X92" s="61"/>
      <c r="Y92" s="59">
        <f>SUM(Z92:AB92)</f>
        <v>0</v>
      </c>
      <c r="Z92" s="60"/>
      <c r="AA92" s="61"/>
      <c r="AB92" s="61"/>
      <c r="AC92" s="59">
        <f t="shared" si="217"/>
        <v>0</v>
      </c>
      <c r="AD92" s="60"/>
      <c r="AE92" s="61"/>
      <c r="AF92" s="61"/>
      <c r="AG92" s="59">
        <f t="shared" si="218"/>
        <v>0</v>
      </c>
      <c r="AH92" s="60"/>
      <c r="AI92" s="61"/>
      <c r="AJ92" s="61"/>
    </row>
    <row r="93" spans="2:36" ht="15" customHeight="1">
      <c r="B93" s="194"/>
      <c r="C93" s="202"/>
      <c r="D93" s="62" t="s">
        <v>35</v>
      </c>
      <c r="E93" s="63">
        <f>SUM(F93:H93)</f>
        <v>47105</v>
      </c>
      <c r="F93" s="64">
        <f>J89+AH89</f>
        <v>13342</v>
      </c>
      <c r="G93" s="64">
        <f>K89+AI89</f>
        <v>16176</v>
      </c>
      <c r="H93" s="64">
        <f>L89+AJ89</f>
        <v>17587</v>
      </c>
      <c r="I93" s="63">
        <f t="shared" ref="I93" si="221">M89+AK89</f>
        <v>22401</v>
      </c>
      <c r="J93" s="64"/>
      <c r="K93" s="65"/>
      <c r="L93" s="65"/>
      <c r="M93" s="63">
        <f>SUM(N93:P93)</f>
        <v>0</v>
      </c>
      <c r="N93" s="64"/>
      <c r="O93" s="65"/>
      <c r="P93" s="65"/>
      <c r="Q93" s="146">
        <f>SUM(R93:T93)</f>
        <v>0</v>
      </c>
      <c r="R93" s="64"/>
      <c r="S93" s="65"/>
      <c r="T93" s="65"/>
      <c r="U93" s="63">
        <f t="shared" si="216"/>
        <v>0</v>
      </c>
      <c r="V93" s="64"/>
      <c r="W93" s="65"/>
      <c r="X93" s="65"/>
      <c r="Y93" s="63">
        <f t="shared" si="219"/>
        <v>0</v>
      </c>
      <c r="Z93" s="64"/>
      <c r="AA93" s="65"/>
      <c r="AB93" s="65"/>
      <c r="AC93" s="63">
        <f t="shared" si="217"/>
        <v>0</v>
      </c>
      <c r="AD93" s="64"/>
      <c r="AE93" s="65"/>
      <c r="AF93" s="65"/>
      <c r="AG93" s="63">
        <f t="shared" si="218"/>
        <v>0</v>
      </c>
      <c r="AH93" s="64"/>
      <c r="AI93" s="65"/>
      <c r="AJ93" s="65"/>
    </row>
    <row r="94" spans="2:36" ht="15" customHeight="1">
      <c r="B94" s="194"/>
      <c r="C94" s="194" t="s">
        <v>166</v>
      </c>
      <c r="D94" s="4" t="s">
        <v>6</v>
      </c>
      <c r="E94" s="22">
        <f t="shared" ref="E94:E95" si="222">SUM(F94:H94)</f>
        <v>163391</v>
      </c>
      <c r="F94" s="23">
        <f>J94+N94+R94+V94+Z94+AD94+AH94</f>
        <v>45469</v>
      </c>
      <c r="G94" s="23">
        <f t="shared" ref="G94:H95" si="223">K94+O94+S94+W94+AA94+AE94+AI94</f>
        <v>53021</v>
      </c>
      <c r="H94" s="23">
        <f t="shared" si="223"/>
        <v>64901</v>
      </c>
      <c r="I94" s="22">
        <f t="shared" si="213"/>
        <v>18477</v>
      </c>
      <c r="J94" s="23">
        <v>5593</v>
      </c>
      <c r="K94" s="23">
        <v>6453</v>
      </c>
      <c r="L94" s="24">
        <v>6431</v>
      </c>
      <c r="M94" s="22">
        <f t="shared" si="214"/>
        <v>18624</v>
      </c>
      <c r="N94" s="23">
        <v>5387</v>
      </c>
      <c r="O94" s="24">
        <v>6760</v>
      </c>
      <c r="P94" s="24">
        <v>6477</v>
      </c>
      <c r="Q94" s="22">
        <f t="shared" si="215"/>
        <v>25241</v>
      </c>
      <c r="R94" s="23">
        <v>6986</v>
      </c>
      <c r="S94" s="24">
        <v>7447</v>
      </c>
      <c r="T94" s="24">
        <v>10808</v>
      </c>
      <c r="U94" s="22">
        <f t="shared" si="216"/>
        <v>27027</v>
      </c>
      <c r="V94" s="23">
        <v>7300</v>
      </c>
      <c r="W94" s="24">
        <v>8786</v>
      </c>
      <c r="X94" s="24">
        <v>10941</v>
      </c>
      <c r="Y94" s="22">
        <f t="shared" si="219"/>
        <v>26520</v>
      </c>
      <c r="Z94" s="23">
        <v>7010</v>
      </c>
      <c r="AA94" s="24">
        <v>8288</v>
      </c>
      <c r="AB94" s="139">
        <v>11222</v>
      </c>
      <c r="AC94" s="22">
        <f t="shared" si="217"/>
        <v>26704</v>
      </c>
      <c r="AD94" s="23">
        <v>7443</v>
      </c>
      <c r="AE94" s="24">
        <v>8404</v>
      </c>
      <c r="AF94" s="24">
        <v>10857</v>
      </c>
      <c r="AG94" s="22">
        <f t="shared" si="218"/>
        <v>20798</v>
      </c>
      <c r="AH94" s="23">
        <v>5750</v>
      </c>
      <c r="AI94" s="24">
        <v>6883</v>
      </c>
      <c r="AJ94" s="24">
        <v>8165</v>
      </c>
    </row>
    <row r="95" spans="2:36" ht="15" customHeight="1">
      <c r="B95" s="194"/>
      <c r="C95" s="194"/>
      <c r="D95" s="5" t="s">
        <v>168</v>
      </c>
      <c r="E95" s="28">
        <f t="shared" si="222"/>
        <v>33753</v>
      </c>
      <c r="F95" s="29">
        <f>J95+N95+R95+V95+Z95+AD95+AH95</f>
        <v>8949</v>
      </c>
      <c r="G95" s="29">
        <f t="shared" si="223"/>
        <v>11359</v>
      </c>
      <c r="H95" s="29">
        <f>L95+P95+T95+X95+AB95+AF95+AJ95</f>
        <v>13445</v>
      </c>
      <c r="I95" s="28">
        <f t="shared" si="213"/>
        <v>3861</v>
      </c>
      <c r="J95" s="29">
        <v>980</v>
      </c>
      <c r="K95" s="29">
        <v>1464</v>
      </c>
      <c r="L95" s="30">
        <v>1417</v>
      </c>
      <c r="M95" s="28">
        <f t="shared" si="214"/>
        <v>3777</v>
      </c>
      <c r="N95" s="29">
        <v>982</v>
      </c>
      <c r="O95" s="30">
        <v>1325</v>
      </c>
      <c r="P95" s="30">
        <v>1470</v>
      </c>
      <c r="Q95" s="28">
        <f t="shared" si="215"/>
        <v>5413</v>
      </c>
      <c r="R95" s="29">
        <v>1403</v>
      </c>
      <c r="S95" s="89">
        <v>1791</v>
      </c>
      <c r="T95" s="30">
        <v>2219</v>
      </c>
      <c r="U95" s="28">
        <f t="shared" si="216"/>
        <v>5607</v>
      </c>
      <c r="V95" s="29">
        <v>1492</v>
      </c>
      <c r="W95" s="30">
        <v>1795</v>
      </c>
      <c r="X95" s="30">
        <v>2320</v>
      </c>
      <c r="Y95" s="28">
        <f t="shared" si="219"/>
        <v>5526</v>
      </c>
      <c r="Z95" s="29">
        <v>1491</v>
      </c>
      <c r="AA95" s="30">
        <v>1765</v>
      </c>
      <c r="AB95" s="160">
        <v>2270</v>
      </c>
      <c r="AC95" s="28">
        <f t="shared" si="217"/>
        <v>5600</v>
      </c>
      <c r="AD95" s="29">
        <v>1582</v>
      </c>
      <c r="AE95" s="30">
        <v>1843</v>
      </c>
      <c r="AF95" s="30">
        <v>2175</v>
      </c>
      <c r="AG95" s="28">
        <f t="shared" si="218"/>
        <v>3969</v>
      </c>
      <c r="AH95" s="29">
        <v>1019</v>
      </c>
      <c r="AI95" s="30">
        <v>1376</v>
      </c>
      <c r="AJ95" s="30">
        <v>1574</v>
      </c>
    </row>
    <row r="96" spans="2:36" ht="15" customHeight="1">
      <c r="B96" s="194"/>
      <c r="C96" s="194"/>
      <c r="D96" s="161" t="s">
        <v>36</v>
      </c>
      <c r="E96" s="49">
        <f>E95/E89</f>
        <v>0.17120987704419105</v>
      </c>
      <c r="F96" s="50">
        <f>F95/F89</f>
        <v>0.16444926311147046</v>
      </c>
      <c r="G96" s="51">
        <f t="shared" ref="G96" si="224">G95/G89</f>
        <v>0.1764367816091954</v>
      </c>
      <c r="H96" s="51">
        <f t="shared" ref="H96" si="225">L96+P96+T96+X96+AB96</f>
        <v>0.87906649510694868</v>
      </c>
      <c r="I96" s="49">
        <f>I95/I89</f>
        <v>0.17284448025785656</v>
      </c>
      <c r="J96" s="50">
        <f t="shared" ref="J96:L96" si="226">J95/J89</f>
        <v>0.14909478168264112</v>
      </c>
      <c r="K96" s="51">
        <f t="shared" si="226"/>
        <v>0.18491852974611594</v>
      </c>
      <c r="L96" s="51">
        <f t="shared" si="226"/>
        <v>0.18055555555555555</v>
      </c>
      <c r="M96" s="49">
        <f>M95/M89</f>
        <v>0.16860854426141689</v>
      </c>
      <c r="N96" s="50">
        <f t="shared" ref="N96:P96" si="227">N95/N89</f>
        <v>0.15418433035013346</v>
      </c>
      <c r="O96" s="51">
        <f t="shared" si="227"/>
        <v>0.16388373531230674</v>
      </c>
      <c r="P96" s="51">
        <f t="shared" si="227"/>
        <v>0.18497546243865609</v>
      </c>
      <c r="Q96" s="49">
        <f>Q95/Q89</f>
        <v>0.17658380635479873</v>
      </c>
      <c r="R96" s="50">
        <f t="shared" ref="R96:AB96" si="228">R95/R89</f>
        <v>0.16724281797592086</v>
      </c>
      <c r="S96" s="51">
        <f t="shared" si="228"/>
        <v>0.19387313271270837</v>
      </c>
      <c r="T96" s="51">
        <f t="shared" si="228"/>
        <v>0.17033852767329394</v>
      </c>
      <c r="U96" s="49">
        <f>U95/U89</f>
        <v>0.1718146718146718</v>
      </c>
      <c r="V96" s="50">
        <f t="shared" si="228"/>
        <v>0.16969972702456779</v>
      </c>
      <c r="W96" s="51">
        <f t="shared" si="228"/>
        <v>0.16964370097344297</v>
      </c>
      <c r="X96" s="51">
        <f t="shared" si="228"/>
        <v>0.17494909886132268</v>
      </c>
      <c r="Y96" s="49">
        <f>Y95/Y89</f>
        <v>0.17243961804905447</v>
      </c>
      <c r="Z96" s="50">
        <f t="shared" si="228"/>
        <v>0.17539113045524057</v>
      </c>
      <c r="AA96" s="51">
        <f t="shared" si="228"/>
        <v>0.17556948174674228</v>
      </c>
      <c r="AB96" s="51">
        <f t="shared" si="228"/>
        <v>0.16824785057812036</v>
      </c>
      <c r="AC96" s="49">
        <f>AC95/AC89</f>
        <v>0.1733531451213472</v>
      </c>
      <c r="AD96" s="50"/>
      <c r="AE96" s="51"/>
      <c r="AF96" s="51"/>
      <c r="AG96" s="49">
        <f>AG95/AG89</f>
        <v>0.16025356320910888</v>
      </c>
      <c r="AH96" s="50"/>
      <c r="AI96" s="51"/>
      <c r="AJ96" s="51"/>
    </row>
    <row r="97" spans="2:36" ht="15" customHeight="1">
      <c r="B97" s="194" t="s">
        <v>159</v>
      </c>
      <c r="C97" s="195" t="s">
        <v>10</v>
      </c>
      <c r="D97" s="195"/>
      <c r="E97" s="19">
        <f>I97+M97+Q97+U97+Y97+AC97+AG97</f>
        <v>0</v>
      </c>
      <c r="F97" s="20">
        <f>J97+N97+R97+V97+Z97+AD97+AH97</f>
        <v>0</v>
      </c>
      <c r="G97" s="20">
        <f t="shared" ref="G97:H99" si="229">K97+O97+S97+W97+AA97+AE97+AI97</f>
        <v>0</v>
      </c>
      <c r="H97" s="20">
        <f t="shared" si="229"/>
        <v>0</v>
      </c>
      <c r="I97" s="19">
        <f>SUM(J97:L97)</f>
        <v>0</v>
      </c>
      <c r="J97" s="20">
        <f>J98+J99</f>
        <v>0</v>
      </c>
      <c r="K97" s="21">
        <f t="shared" ref="K97:L97" si="230">K98+K99</f>
        <v>0</v>
      </c>
      <c r="L97" s="21">
        <f t="shared" si="230"/>
        <v>0</v>
      </c>
      <c r="M97" s="19">
        <f>SUM(N97:P97)</f>
        <v>0</v>
      </c>
      <c r="N97" s="20">
        <f>N98+N99</f>
        <v>0</v>
      </c>
      <c r="O97" s="21">
        <f t="shared" ref="O97:P97" si="231">O98+O99</f>
        <v>0</v>
      </c>
      <c r="P97" s="21">
        <f t="shared" si="231"/>
        <v>0</v>
      </c>
      <c r="Q97" s="19">
        <f>SUM(R97:T97)</f>
        <v>0</v>
      </c>
      <c r="R97" s="20">
        <f>R98+R99</f>
        <v>0</v>
      </c>
      <c r="S97" s="21">
        <f t="shared" ref="S97:T97" si="232">S98+S99</f>
        <v>0</v>
      </c>
      <c r="T97" s="21">
        <f t="shared" si="232"/>
        <v>0</v>
      </c>
      <c r="U97" s="19">
        <f>SUM(V97:X97)</f>
        <v>0</v>
      </c>
      <c r="V97" s="20"/>
      <c r="W97" s="21"/>
      <c r="X97" s="21"/>
      <c r="Y97" s="19">
        <f>SUM(Z97:AB97)</f>
        <v>0</v>
      </c>
      <c r="Z97" s="20"/>
      <c r="AA97" s="21"/>
      <c r="AB97" s="21"/>
      <c r="AC97" s="19">
        <f>SUM(AD97:AF97)</f>
        <v>0</v>
      </c>
      <c r="AD97" s="20"/>
      <c r="AE97" s="21"/>
      <c r="AF97" s="21"/>
      <c r="AG97" s="19">
        <f>SUM(AH97:AJ97)</f>
        <v>0</v>
      </c>
      <c r="AH97" s="20"/>
      <c r="AI97" s="21"/>
      <c r="AJ97" s="21"/>
    </row>
    <row r="98" spans="2:36" ht="15" customHeight="1">
      <c r="B98" s="194"/>
      <c r="C98" s="196" t="s">
        <v>11</v>
      </c>
      <c r="D98" s="196"/>
      <c r="E98" s="52">
        <f t="shared" ref="E98:F99" si="233">I98+M98+Q98+U98+Y98+AC98+AG98</f>
        <v>0</v>
      </c>
      <c r="F98" s="53">
        <f>J98+N98+R98+V98+Z98+AD98+AH98</f>
        <v>0</v>
      </c>
      <c r="G98" s="54">
        <f t="shared" si="229"/>
        <v>0</v>
      </c>
      <c r="H98" s="54">
        <f t="shared" si="229"/>
        <v>0</v>
      </c>
      <c r="I98" s="52">
        <f t="shared" ref="I98:I99" si="234">SUM(J98:L98)</f>
        <v>0</v>
      </c>
      <c r="J98" s="53"/>
      <c r="K98" s="54"/>
      <c r="L98" s="54"/>
      <c r="M98" s="52">
        <f>SUM(N98:P98)</f>
        <v>0</v>
      </c>
      <c r="N98" s="53"/>
      <c r="O98" s="54"/>
      <c r="P98" s="54"/>
      <c r="Q98" s="52">
        <f t="shared" ref="Q98:Q99" si="235">SUM(R98:T98)</f>
        <v>0</v>
      </c>
      <c r="R98" s="53"/>
      <c r="S98" s="54"/>
      <c r="T98" s="54"/>
      <c r="U98" s="52">
        <f t="shared" ref="U98:U99" si="236">SUM(V98:X98)</f>
        <v>0</v>
      </c>
      <c r="V98" s="53"/>
      <c r="W98" s="54"/>
      <c r="X98" s="54"/>
      <c r="Y98" s="52">
        <f t="shared" ref="Y98:Y99" si="237">SUM(Z98:AB98)</f>
        <v>0</v>
      </c>
      <c r="Z98" s="53"/>
      <c r="AA98" s="54"/>
      <c r="AB98" s="54"/>
      <c r="AC98" s="52">
        <f t="shared" ref="AC98:AC99" si="238">SUM(AD98:AF98)</f>
        <v>0</v>
      </c>
      <c r="AD98" s="53"/>
      <c r="AE98" s="54"/>
      <c r="AF98" s="54"/>
      <c r="AG98" s="52">
        <f t="shared" ref="AG98:AG99" si="239">SUM(AH98:AJ98)</f>
        <v>0</v>
      </c>
      <c r="AH98" s="53"/>
      <c r="AI98" s="54"/>
      <c r="AJ98" s="54"/>
    </row>
    <row r="99" spans="2:36" ht="15" customHeight="1">
      <c r="B99" s="194"/>
      <c r="C99" s="197" t="s">
        <v>12</v>
      </c>
      <c r="D99" s="197"/>
      <c r="E99" s="25">
        <f t="shared" si="233"/>
        <v>0</v>
      </c>
      <c r="F99" s="26">
        <f t="shared" si="233"/>
        <v>0</v>
      </c>
      <c r="G99" s="27">
        <f t="shared" si="229"/>
        <v>0</v>
      </c>
      <c r="H99" s="27">
        <f t="shared" si="229"/>
        <v>0</v>
      </c>
      <c r="I99" s="25">
        <f t="shared" si="234"/>
        <v>0</v>
      </c>
      <c r="J99" s="26"/>
      <c r="K99" s="27"/>
      <c r="L99" s="27"/>
      <c r="M99" s="25">
        <f>SUM(N99:P99)</f>
        <v>0</v>
      </c>
      <c r="N99" s="26"/>
      <c r="O99" s="27"/>
      <c r="P99" s="27"/>
      <c r="Q99" s="25">
        <f t="shared" si="235"/>
        <v>0</v>
      </c>
      <c r="R99" s="26"/>
      <c r="S99" s="27"/>
      <c r="T99" s="27"/>
      <c r="U99" s="25">
        <f t="shared" si="236"/>
        <v>0</v>
      </c>
      <c r="V99" s="26"/>
      <c r="W99" s="27"/>
      <c r="X99" s="27"/>
      <c r="Y99" s="25">
        <f t="shared" si="237"/>
        <v>0</v>
      </c>
      <c r="Z99" s="26"/>
      <c r="AA99" s="27"/>
      <c r="AB99" s="27"/>
      <c r="AC99" s="25">
        <f t="shared" si="238"/>
        <v>0</v>
      </c>
      <c r="AD99" s="26"/>
      <c r="AE99" s="27"/>
      <c r="AF99" s="27"/>
      <c r="AG99" s="25">
        <f t="shared" si="239"/>
        <v>0</v>
      </c>
      <c r="AH99" s="26"/>
      <c r="AI99" s="27"/>
      <c r="AJ99" s="27"/>
    </row>
    <row r="100" spans="2:36" ht="16.5" customHeight="1">
      <c r="B100" s="203" t="s">
        <v>147</v>
      </c>
      <c r="C100" s="203"/>
      <c r="D100" s="203"/>
      <c r="E100" s="203" t="s">
        <v>239</v>
      </c>
      <c r="F100" s="203"/>
      <c r="G100" s="203"/>
      <c r="H100" s="203"/>
      <c r="I100" s="242">
        <v>45291</v>
      </c>
      <c r="J100" s="242"/>
      <c r="K100" s="242"/>
      <c r="L100" s="242"/>
    </row>
    <row r="101" spans="2:36" ht="16.5" customHeight="1">
      <c r="B101" s="201" t="s">
        <v>0</v>
      </c>
      <c r="C101" s="201"/>
      <c r="D101" s="201"/>
      <c r="E101" s="6" t="s">
        <v>15</v>
      </c>
      <c r="F101" s="7" t="s">
        <v>17</v>
      </c>
      <c r="G101" s="164" t="s">
        <v>19</v>
      </c>
      <c r="H101" s="16" t="s">
        <v>31</v>
      </c>
      <c r="I101" s="10" t="s">
        <v>14</v>
      </c>
      <c r="J101" s="11" t="s">
        <v>16</v>
      </c>
      <c r="K101" s="12" t="s">
        <v>18</v>
      </c>
      <c r="L101" s="12" t="s">
        <v>20</v>
      </c>
    </row>
    <row r="102" spans="2:36" ht="16.5" customHeight="1">
      <c r="B102" s="194" t="s">
        <v>224</v>
      </c>
      <c r="C102" s="195" t="s">
        <v>1</v>
      </c>
      <c r="D102" s="195"/>
      <c r="E102" s="19">
        <f t="shared" ref="E102:E104" si="240">I102+M102+Q102+U102+Y102+AC102+AG102</f>
        <v>18725</v>
      </c>
      <c r="F102" s="20">
        <f>J102+N102+R102+V102+Z102+AD102+AH102</f>
        <v>5407</v>
      </c>
      <c r="G102" s="21">
        <f t="shared" ref="G102:G104" si="241">K102+O102+S102+W102+AA102+AE102+AI102</f>
        <v>6403</v>
      </c>
      <c r="H102" s="21">
        <f t="shared" ref="H102:H104" si="242">L102+P102+T102+X102+AB102+AF102+AJ102</f>
        <v>6915</v>
      </c>
      <c r="I102" s="19">
        <f>SUM(J102:L102)</f>
        <v>18725</v>
      </c>
      <c r="J102" s="20">
        <f>J103+J104</f>
        <v>5407</v>
      </c>
      <c r="K102" s="21">
        <f t="shared" ref="K102:L102" si="243">K103+K104</f>
        <v>6403</v>
      </c>
      <c r="L102" s="21">
        <f t="shared" si="243"/>
        <v>6915</v>
      </c>
    </row>
    <row r="103" spans="2:36" ht="16.5" customHeight="1">
      <c r="B103" s="194"/>
      <c r="C103" s="194" t="s">
        <v>2</v>
      </c>
      <c r="D103" s="4" t="s">
        <v>3</v>
      </c>
      <c r="E103" s="22">
        <f t="shared" si="240"/>
        <v>9845</v>
      </c>
      <c r="F103" s="23">
        <f t="shared" ref="F103:F104" si="244">J103+N103+R103+V103+Z103+AD103+AH103</f>
        <v>2885</v>
      </c>
      <c r="G103" s="23">
        <f t="shared" si="241"/>
        <v>3323</v>
      </c>
      <c r="H103" s="23">
        <f t="shared" si="242"/>
        <v>3637</v>
      </c>
      <c r="I103" s="22">
        <f t="shared" ref="I103:I105" si="245">SUM(J103:L103)</f>
        <v>9845</v>
      </c>
      <c r="J103" s="23">
        <v>2885</v>
      </c>
      <c r="K103" s="23">
        <v>3323</v>
      </c>
      <c r="L103" s="24">
        <v>3637</v>
      </c>
    </row>
    <row r="104" spans="2:36" ht="16.5" customHeight="1">
      <c r="B104" s="194"/>
      <c r="C104" s="194"/>
      <c r="D104" s="165" t="s">
        <v>26</v>
      </c>
      <c r="E104" s="22">
        <f t="shared" si="240"/>
        <v>8880</v>
      </c>
      <c r="F104" s="26">
        <f t="shared" si="244"/>
        <v>2522</v>
      </c>
      <c r="G104" s="27">
        <f t="shared" si="241"/>
        <v>3080</v>
      </c>
      <c r="H104" s="27">
        <f t="shared" si="242"/>
        <v>3278</v>
      </c>
      <c r="I104" s="25">
        <f t="shared" si="245"/>
        <v>8880</v>
      </c>
      <c r="J104" s="26">
        <v>2522</v>
      </c>
      <c r="K104" s="26">
        <v>3080</v>
      </c>
      <c r="L104" s="27">
        <v>3278</v>
      </c>
    </row>
    <row r="105" spans="2:36" ht="16.5" customHeight="1">
      <c r="B105" s="194"/>
      <c r="C105" s="202" t="s">
        <v>34</v>
      </c>
      <c r="D105" s="58" t="s">
        <v>44</v>
      </c>
      <c r="E105" s="59">
        <f>SUM(F105:H105)</f>
        <v>0</v>
      </c>
      <c r="F105" s="60">
        <f>N102+R102+V102+Z102+AD102</f>
        <v>0</v>
      </c>
      <c r="G105" s="60">
        <f t="shared" ref="G105" si="246">O102+S102+W102+AA102+AE102</f>
        <v>0</v>
      </c>
      <c r="H105" s="60">
        <f>P102+T102+X102+AB102+AF102</f>
        <v>0</v>
      </c>
      <c r="I105" s="59">
        <f t="shared" si="245"/>
        <v>0</v>
      </c>
      <c r="J105" s="60"/>
      <c r="K105" s="61"/>
      <c r="L105" s="61"/>
    </row>
    <row r="106" spans="2:36" ht="16.5" customHeight="1">
      <c r="B106" s="194"/>
      <c r="C106" s="202"/>
      <c r="D106" s="62" t="s">
        <v>35</v>
      </c>
      <c r="E106" s="63">
        <f>SUM(F106:H106)</f>
        <v>18725</v>
      </c>
      <c r="F106" s="64">
        <f>J102+AH102</f>
        <v>5407</v>
      </c>
      <c r="G106" s="64">
        <f>K102+AI102</f>
        <v>6403</v>
      </c>
      <c r="H106" s="64">
        <f>L102+AJ102</f>
        <v>6915</v>
      </c>
      <c r="I106" s="63">
        <f t="shared" ref="I106" si="247">M102+AK102</f>
        <v>0</v>
      </c>
      <c r="J106" s="64"/>
      <c r="K106" s="65"/>
      <c r="L106" s="65"/>
    </row>
    <row r="107" spans="2:36" ht="16.5" customHeight="1">
      <c r="B107" s="194"/>
      <c r="C107" s="194" t="s">
        <v>156</v>
      </c>
      <c r="D107" s="4" t="s">
        <v>6</v>
      </c>
      <c r="E107" s="22">
        <f t="shared" ref="E107:E108" si="248">SUM(F107:H107)</f>
        <v>15435</v>
      </c>
      <c r="F107" s="23">
        <f>J107+N107+R107+V107+Z107+AD107+AH107</f>
        <v>4541</v>
      </c>
      <c r="G107" s="23">
        <f t="shared" ref="G107:G108" si="249">K107+O107+S107+W107+AA107+AE107+AI107</f>
        <v>5233</v>
      </c>
      <c r="H107" s="23">
        <f t="shared" ref="H107" si="250">L107+P107+T107+X107+AB107+AF107+AJ107</f>
        <v>5661</v>
      </c>
      <c r="I107" s="22">
        <f t="shared" ref="I107:I108" si="251">SUM(J107:L107)</f>
        <v>15435</v>
      </c>
      <c r="J107" s="23">
        <v>4541</v>
      </c>
      <c r="K107" s="23">
        <v>5233</v>
      </c>
      <c r="L107" s="24">
        <v>5661</v>
      </c>
    </row>
    <row r="108" spans="2:36" ht="16.5" customHeight="1">
      <c r="B108" s="194"/>
      <c r="C108" s="194"/>
      <c r="D108" s="5" t="s">
        <v>168</v>
      </c>
      <c r="E108" s="28">
        <f t="shared" si="248"/>
        <v>3290</v>
      </c>
      <c r="F108" s="29">
        <f>J108+N108+R108+V108+Z108+AD108+AH108</f>
        <v>866</v>
      </c>
      <c r="G108" s="29">
        <f t="shared" si="249"/>
        <v>1170</v>
      </c>
      <c r="H108" s="29">
        <f>L108+P108+T108+X108+AB108+AF108+AJ108</f>
        <v>1254</v>
      </c>
      <c r="I108" s="28">
        <f t="shared" si="251"/>
        <v>3290</v>
      </c>
      <c r="J108" s="29">
        <v>866</v>
      </c>
      <c r="K108" s="29">
        <v>1170</v>
      </c>
      <c r="L108" s="30">
        <v>1254</v>
      </c>
    </row>
    <row r="109" spans="2:36" ht="16.5" customHeight="1">
      <c r="B109" s="194"/>
      <c r="C109" s="194"/>
      <c r="D109" s="165" t="s">
        <v>36</v>
      </c>
      <c r="E109" s="49">
        <f>E108/E102</f>
        <v>0.17570093457943925</v>
      </c>
      <c r="F109" s="50">
        <f>F108/F102</f>
        <v>0.16016275198816349</v>
      </c>
      <c r="G109" s="51">
        <f t="shared" ref="G109" si="252">G108/G102</f>
        <v>0.18272684679056692</v>
      </c>
      <c r="H109" s="51">
        <f t="shared" ref="H109" si="253">L109+P109+T109+X109+AB109</f>
        <v>0.18134490238611714</v>
      </c>
      <c r="I109" s="49">
        <f>I108/I102</f>
        <v>0.17570093457943925</v>
      </c>
      <c r="J109" s="50">
        <f t="shared" ref="J109:L109" si="254">J108/J102</f>
        <v>0.16016275198816349</v>
      </c>
      <c r="K109" s="51">
        <f t="shared" si="254"/>
        <v>0.18272684679056692</v>
      </c>
      <c r="L109" s="51">
        <f t="shared" si="254"/>
        <v>0.18134490238611714</v>
      </c>
    </row>
    <row r="110" spans="2:36" ht="16.5" customHeight="1">
      <c r="B110" s="194" t="s">
        <v>159</v>
      </c>
      <c r="C110" s="195" t="s">
        <v>10</v>
      </c>
      <c r="D110" s="195"/>
      <c r="E110" s="19">
        <f>I110+M110+Q110+U110+Y110+AC110+AG110</f>
        <v>0</v>
      </c>
      <c r="F110" s="20">
        <f>J110+N110+R110+V110+Z110+AD110+AH110</f>
        <v>0</v>
      </c>
      <c r="G110" s="20">
        <f t="shared" ref="G110:G112" si="255">K110+O110+S110+W110+AA110+AE110+AI110</f>
        <v>0</v>
      </c>
      <c r="H110" s="20">
        <f t="shared" ref="H110:H112" si="256">L110+P110+T110+X110+AB110+AF110+AJ110</f>
        <v>0</v>
      </c>
      <c r="I110" s="19">
        <f>SUM(J110:L110)</f>
        <v>0</v>
      </c>
      <c r="J110" s="20">
        <f>J111+J112</f>
        <v>0</v>
      </c>
      <c r="K110" s="21">
        <f t="shared" ref="K110:L110" si="257">K111+K112</f>
        <v>0</v>
      </c>
      <c r="L110" s="21">
        <f t="shared" si="257"/>
        <v>0</v>
      </c>
    </row>
    <row r="111" spans="2:36" ht="16.5" customHeight="1">
      <c r="B111" s="194"/>
      <c r="C111" s="196" t="s">
        <v>11</v>
      </c>
      <c r="D111" s="196"/>
      <c r="E111" s="52">
        <f t="shared" ref="E111:E112" si="258">I111+M111+Q111+U111+Y111+AC111+AG111</f>
        <v>0</v>
      </c>
      <c r="F111" s="53">
        <f>J111+N111+R111+V111+Z111+AD111+AH111</f>
        <v>0</v>
      </c>
      <c r="G111" s="54">
        <f t="shared" si="255"/>
        <v>0</v>
      </c>
      <c r="H111" s="54">
        <f t="shared" si="256"/>
        <v>0</v>
      </c>
      <c r="I111" s="52">
        <f t="shared" ref="I111:I112" si="259">SUM(J111:L111)</f>
        <v>0</v>
      </c>
      <c r="J111" s="53"/>
      <c r="K111" s="54"/>
      <c r="L111" s="54"/>
    </row>
    <row r="112" spans="2:36" ht="16.5" customHeight="1">
      <c r="B112" s="194"/>
      <c r="C112" s="197" t="s">
        <v>12</v>
      </c>
      <c r="D112" s="197"/>
      <c r="E112" s="25">
        <f t="shared" si="258"/>
        <v>0</v>
      </c>
      <c r="F112" s="26">
        <f t="shared" ref="F112" si="260">J112+N112+R112+V112+Z112+AD112+AH112</f>
        <v>0</v>
      </c>
      <c r="G112" s="27">
        <f t="shared" si="255"/>
        <v>0</v>
      </c>
      <c r="H112" s="27">
        <f t="shared" si="256"/>
        <v>0</v>
      </c>
      <c r="I112" s="25">
        <f t="shared" si="259"/>
        <v>0</v>
      </c>
      <c r="J112" s="26"/>
      <c r="K112" s="27"/>
      <c r="L112" s="27"/>
    </row>
  </sheetData>
  <mergeCells count="138">
    <mergeCell ref="B110:B112"/>
    <mergeCell ref="C110:D110"/>
    <mergeCell ref="C111:D111"/>
    <mergeCell ref="C112:D112"/>
    <mergeCell ref="AC4:AF4"/>
    <mergeCell ref="B100:D100"/>
    <mergeCell ref="E100:H100"/>
    <mergeCell ref="I100:L100"/>
    <mergeCell ref="B101:D101"/>
    <mergeCell ref="B102:B109"/>
    <mergeCell ref="C102:D102"/>
    <mergeCell ref="C103:C104"/>
    <mergeCell ref="C105:C106"/>
    <mergeCell ref="C107:C109"/>
    <mergeCell ref="U4:X4"/>
    <mergeCell ref="Y4:AB4"/>
    <mergeCell ref="B5:D5"/>
    <mergeCell ref="B6:B13"/>
    <mergeCell ref="C6:D6"/>
    <mergeCell ref="C7:C8"/>
    <mergeCell ref="C9:C10"/>
    <mergeCell ref="C11:C13"/>
    <mergeCell ref="B33:H33"/>
    <mergeCell ref="B35:D35"/>
    <mergeCell ref="B2:H2"/>
    <mergeCell ref="B4:D4"/>
    <mergeCell ref="E4:H4"/>
    <mergeCell ref="I4:L4"/>
    <mergeCell ref="M4:P4"/>
    <mergeCell ref="Q4:T4"/>
    <mergeCell ref="B28:B30"/>
    <mergeCell ref="C28:D28"/>
    <mergeCell ref="C29:D29"/>
    <mergeCell ref="C30:D30"/>
    <mergeCell ref="B14:B16"/>
    <mergeCell ref="C14:D14"/>
    <mergeCell ref="C15:D15"/>
    <mergeCell ref="C16:D16"/>
    <mergeCell ref="B19:D19"/>
    <mergeCell ref="B20:B27"/>
    <mergeCell ref="C20:D20"/>
    <mergeCell ref="C21:C22"/>
    <mergeCell ref="C23:C24"/>
    <mergeCell ref="C25:C27"/>
    <mergeCell ref="B45:B47"/>
    <mergeCell ref="C45:D45"/>
    <mergeCell ref="C46:D46"/>
    <mergeCell ref="C47:D47"/>
    <mergeCell ref="B48:D48"/>
    <mergeCell ref="E48:H48"/>
    <mergeCell ref="AG35:AJ35"/>
    <mergeCell ref="B36:D36"/>
    <mergeCell ref="B37:B44"/>
    <mergeCell ref="C37:D37"/>
    <mergeCell ref="C38:C39"/>
    <mergeCell ref="C40:C41"/>
    <mergeCell ref="C42:C44"/>
    <mergeCell ref="I35:L35"/>
    <mergeCell ref="M35:P35"/>
    <mergeCell ref="Q35:T35"/>
    <mergeCell ref="U35:X35"/>
    <mergeCell ref="Y35:AB35"/>
    <mergeCell ref="AC35:AF35"/>
    <mergeCell ref="E35:H35"/>
    <mergeCell ref="B58:B60"/>
    <mergeCell ref="C58:D58"/>
    <mergeCell ref="C59:D59"/>
    <mergeCell ref="C60:D60"/>
    <mergeCell ref="B61:D61"/>
    <mergeCell ref="E61:H61"/>
    <mergeCell ref="AG48:AJ48"/>
    <mergeCell ref="B49:D49"/>
    <mergeCell ref="B50:B57"/>
    <mergeCell ref="C50:D50"/>
    <mergeCell ref="C51:C52"/>
    <mergeCell ref="C53:C54"/>
    <mergeCell ref="C55:C57"/>
    <mergeCell ref="I48:L48"/>
    <mergeCell ref="M48:P48"/>
    <mergeCell ref="Q48:T48"/>
    <mergeCell ref="U48:X48"/>
    <mergeCell ref="Y48:AB48"/>
    <mergeCell ref="AC48:AF48"/>
    <mergeCell ref="B71:B73"/>
    <mergeCell ref="C71:D71"/>
    <mergeCell ref="C72:D72"/>
    <mergeCell ref="C73:D73"/>
    <mergeCell ref="B74:D74"/>
    <mergeCell ref="E74:H74"/>
    <mergeCell ref="AG61:AJ61"/>
    <mergeCell ref="B62:D62"/>
    <mergeCell ref="B63:B70"/>
    <mergeCell ref="C63:D63"/>
    <mergeCell ref="C64:C65"/>
    <mergeCell ref="C66:C67"/>
    <mergeCell ref="C68:C70"/>
    <mergeCell ref="I61:L61"/>
    <mergeCell ref="M61:P61"/>
    <mergeCell ref="Q61:T61"/>
    <mergeCell ref="U61:X61"/>
    <mergeCell ref="Y61:AB61"/>
    <mergeCell ref="AC61:AF61"/>
    <mergeCell ref="B84:B86"/>
    <mergeCell ref="C84:D84"/>
    <mergeCell ref="C85:D85"/>
    <mergeCell ref="C86:D86"/>
    <mergeCell ref="B87:D87"/>
    <mergeCell ref="E87:H87"/>
    <mergeCell ref="AG74:AJ74"/>
    <mergeCell ref="B75:D75"/>
    <mergeCell ref="B76:B83"/>
    <mergeCell ref="C76:D76"/>
    <mergeCell ref="C77:C78"/>
    <mergeCell ref="C79:C80"/>
    <mergeCell ref="C81:C83"/>
    <mergeCell ref="I74:L74"/>
    <mergeCell ref="M74:P74"/>
    <mergeCell ref="Q74:T74"/>
    <mergeCell ref="U74:X74"/>
    <mergeCell ref="Y74:AB74"/>
    <mergeCell ref="AC74:AF74"/>
    <mergeCell ref="B97:B99"/>
    <mergeCell ref="C97:D97"/>
    <mergeCell ref="C98:D98"/>
    <mergeCell ref="C99:D99"/>
    <mergeCell ref="AG87:AJ87"/>
    <mergeCell ref="B88:D88"/>
    <mergeCell ref="B89:B96"/>
    <mergeCell ref="C89:D89"/>
    <mergeCell ref="C90:C91"/>
    <mergeCell ref="C92:C93"/>
    <mergeCell ref="C94:C96"/>
    <mergeCell ref="I87:L87"/>
    <mergeCell ref="M87:P87"/>
    <mergeCell ref="Q87:T87"/>
    <mergeCell ref="U87:X87"/>
    <mergeCell ref="Y87:AB87"/>
    <mergeCell ref="AC87:AF8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J99"/>
  <sheetViews>
    <sheetView topLeftCell="A16" zoomScale="90" zoomScaleNormal="90" workbookViewId="0">
      <pane xSplit="8" topLeftCell="I1" activePane="topRight" state="frozen"/>
      <selection activeCell="H106" sqref="H106"/>
      <selection pane="topRight" activeCell="H106" sqref="H106"/>
    </sheetView>
  </sheetViews>
  <sheetFormatPr defaultRowHeight="15" customHeight="1"/>
  <cols>
    <col min="1" max="1" width="1" style="1" customWidth="1"/>
    <col min="2" max="2" width="11.5" style="1" customWidth="1"/>
    <col min="3" max="4" width="9" style="1"/>
    <col min="5" max="5" width="11.5" style="2" bestFit="1" customWidth="1"/>
    <col min="6" max="8" width="10.5" style="2" bestFit="1" customWidth="1"/>
    <col min="9" max="9" width="10.625" style="1" bestFit="1" customWidth="1"/>
    <col min="10" max="12" width="9.625" style="1" bestFit="1" customWidth="1"/>
    <col min="13" max="13" width="10.625" style="1" bestFit="1" customWidth="1"/>
    <col min="14" max="16" width="9.625" style="1" bestFit="1" customWidth="1"/>
    <col min="17" max="17" width="10.625" style="1" bestFit="1" customWidth="1"/>
    <col min="18" max="20" width="9.625" style="1" bestFit="1" customWidth="1"/>
    <col min="21" max="21" width="10.625" style="1" bestFit="1" customWidth="1"/>
    <col min="22" max="24" width="9.625" style="1" bestFit="1" customWidth="1"/>
    <col min="25" max="25" width="10.625" style="1" bestFit="1" customWidth="1"/>
    <col min="26" max="28" width="9.625" style="1" bestFit="1" customWidth="1"/>
    <col min="29" max="29" width="10.625" style="1" bestFit="1" customWidth="1"/>
    <col min="30" max="30" width="9.625" style="1" bestFit="1" customWidth="1"/>
    <col min="31" max="31" width="10.5" style="1" bestFit="1" customWidth="1"/>
    <col min="32" max="32" width="9.625" style="1" bestFit="1" customWidth="1"/>
    <col min="33" max="33" width="10.625" style="1" bestFit="1" customWidth="1"/>
    <col min="34" max="36" width="9.625" style="1" bestFit="1" customWidth="1"/>
    <col min="37" max="16384" width="9" style="1"/>
  </cols>
  <sheetData>
    <row r="1" spans="2:28" ht="7.5" customHeight="1" thickBot="1"/>
    <row r="2" spans="2:28" ht="27" thickTop="1" thickBot="1">
      <c r="B2" s="209" t="s">
        <v>45</v>
      </c>
      <c r="C2" s="210"/>
      <c r="D2" s="210"/>
      <c r="E2" s="210"/>
      <c r="F2" s="210"/>
      <c r="G2" s="210"/>
      <c r="H2" s="211"/>
    </row>
    <row r="3" spans="2:28" ht="15" customHeight="1" thickTop="1" thickBot="1"/>
    <row r="4" spans="2:28" ht="15" customHeight="1">
      <c r="B4" s="218" t="s">
        <v>40</v>
      </c>
      <c r="C4" s="219"/>
      <c r="D4" s="219"/>
      <c r="E4" s="219" t="s">
        <v>46</v>
      </c>
      <c r="F4" s="219"/>
      <c r="G4" s="219"/>
      <c r="H4" s="220"/>
      <c r="I4" s="214" t="s">
        <v>48</v>
      </c>
      <c r="J4" s="215"/>
      <c r="K4" s="215"/>
      <c r="L4" s="216"/>
      <c r="M4" s="214" t="s">
        <v>50</v>
      </c>
      <c r="N4" s="215"/>
      <c r="O4" s="215"/>
      <c r="P4" s="216"/>
      <c r="Q4" s="214" t="s">
        <v>52</v>
      </c>
      <c r="R4" s="215"/>
      <c r="S4" s="215"/>
      <c r="T4" s="216"/>
      <c r="U4" s="214" t="s">
        <v>54</v>
      </c>
      <c r="V4" s="215"/>
      <c r="W4" s="215"/>
      <c r="X4" s="216"/>
      <c r="Y4" s="214" t="s">
        <v>56</v>
      </c>
      <c r="Z4" s="215"/>
      <c r="AA4" s="215"/>
      <c r="AB4" s="216"/>
    </row>
    <row r="5" spans="2:28" ht="15" customHeight="1">
      <c r="B5" s="217" t="s">
        <v>0</v>
      </c>
      <c r="C5" s="201"/>
      <c r="D5" s="201"/>
      <c r="E5" s="6" t="s">
        <v>15</v>
      </c>
      <c r="F5" s="7" t="s">
        <v>17</v>
      </c>
      <c r="G5" s="76" t="s">
        <v>19</v>
      </c>
      <c r="H5" s="16" t="s">
        <v>21</v>
      </c>
      <c r="I5" s="17" t="s">
        <v>14</v>
      </c>
      <c r="J5" s="11" t="s">
        <v>16</v>
      </c>
      <c r="K5" s="12" t="s">
        <v>18</v>
      </c>
      <c r="L5" s="18" t="s">
        <v>20</v>
      </c>
      <c r="M5" s="17" t="s">
        <v>14</v>
      </c>
      <c r="N5" s="11" t="s">
        <v>16</v>
      </c>
      <c r="O5" s="12" t="s">
        <v>18</v>
      </c>
      <c r="P5" s="18" t="s">
        <v>20</v>
      </c>
      <c r="Q5" s="17" t="s">
        <v>14</v>
      </c>
      <c r="R5" s="11" t="s">
        <v>16</v>
      </c>
      <c r="S5" s="12" t="s">
        <v>18</v>
      </c>
      <c r="T5" s="18" t="s">
        <v>20</v>
      </c>
      <c r="U5" s="17" t="s">
        <v>14</v>
      </c>
      <c r="V5" s="11" t="s">
        <v>16</v>
      </c>
      <c r="W5" s="12" t="s">
        <v>18</v>
      </c>
      <c r="X5" s="18" t="s">
        <v>20</v>
      </c>
      <c r="Y5" s="17" t="s">
        <v>14</v>
      </c>
      <c r="Z5" s="11" t="s">
        <v>16</v>
      </c>
      <c r="AA5" s="12" t="s">
        <v>18</v>
      </c>
      <c r="AB5" s="18" t="s">
        <v>20</v>
      </c>
    </row>
    <row r="6" spans="2:28" ht="15" customHeight="1">
      <c r="B6" s="206" t="s">
        <v>9</v>
      </c>
      <c r="C6" s="195" t="s">
        <v>1</v>
      </c>
      <c r="D6" s="195"/>
      <c r="E6" s="19">
        <f>I6+M6+Q6+U6+Y6</f>
        <v>945798</v>
      </c>
      <c r="F6" s="20">
        <f t="shared" ref="F6:H16" si="0">J6+N6+R6+V6+Z6</f>
        <v>290149</v>
      </c>
      <c r="G6" s="21">
        <f t="shared" si="0"/>
        <v>299751</v>
      </c>
      <c r="H6" s="31">
        <f t="shared" si="0"/>
        <v>355898</v>
      </c>
      <c r="I6" s="32">
        <f>E37</f>
        <v>107176</v>
      </c>
      <c r="J6" s="20">
        <f t="shared" ref="J6:L16" si="1">F37</f>
        <v>29927</v>
      </c>
      <c r="K6" s="21">
        <f t="shared" si="1"/>
        <v>35403</v>
      </c>
      <c r="L6" s="33">
        <f t="shared" si="1"/>
        <v>41846</v>
      </c>
      <c r="M6" s="32">
        <f>E50</f>
        <v>215042</v>
      </c>
      <c r="N6" s="20">
        <f t="shared" ref="N6:P16" si="2">F50</f>
        <v>67838</v>
      </c>
      <c r="O6" s="21">
        <f t="shared" si="2"/>
        <v>67259</v>
      </c>
      <c r="P6" s="33">
        <f t="shared" si="2"/>
        <v>79945</v>
      </c>
      <c r="Q6" s="32">
        <f>E63</f>
        <v>213688</v>
      </c>
      <c r="R6" s="20">
        <f t="shared" ref="R6:T16" si="3">F63</f>
        <v>65844</v>
      </c>
      <c r="S6" s="21">
        <f t="shared" si="3"/>
        <v>67788</v>
      </c>
      <c r="T6" s="33">
        <f t="shared" si="3"/>
        <v>80056</v>
      </c>
      <c r="U6" s="32">
        <f>E76</f>
        <v>217005</v>
      </c>
      <c r="V6" s="20">
        <f t="shared" ref="V6:X16" si="4">F76</f>
        <v>66809</v>
      </c>
      <c r="W6" s="21">
        <f t="shared" si="4"/>
        <v>68811</v>
      </c>
      <c r="X6" s="33">
        <f t="shared" si="4"/>
        <v>81385</v>
      </c>
      <c r="Y6" s="32">
        <f>E89</f>
        <v>192887</v>
      </c>
      <c r="Z6" s="20">
        <f t="shared" ref="Z6:AB16" si="5">F89</f>
        <v>59731</v>
      </c>
      <c r="AA6" s="21">
        <f t="shared" si="5"/>
        <v>60490</v>
      </c>
      <c r="AB6" s="33">
        <f t="shared" si="5"/>
        <v>72666</v>
      </c>
    </row>
    <row r="7" spans="2:28" ht="15" customHeight="1">
      <c r="B7" s="206"/>
      <c r="C7" s="194" t="s">
        <v>2</v>
      </c>
      <c r="D7" s="4" t="s">
        <v>3</v>
      </c>
      <c r="E7" s="22">
        <f t="shared" ref="E7:F16" si="6">I7+M7+Q7+U7+Y7</f>
        <v>483157</v>
      </c>
      <c r="F7" s="23">
        <f>J7+N7+R7+V7+Z7</f>
        <v>151332</v>
      </c>
      <c r="G7" s="24">
        <f t="shared" si="0"/>
        <v>151614</v>
      </c>
      <c r="H7" s="34">
        <f t="shared" si="0"/>
        <v>180211</v>
      </c>
      <c r="I7" s="35">
        <f t="shared" ref="I7:I16" si="7">E38</f>
        <v>54348</v>
      </c>
      <c r="J7" s="23">
        <f t="shared" si="1"/>
        <v>15349</v>
      </c>
      <c r="K7" s="24">
        <f t="shared" si="1"/>
        <v>17961</v>
      </c>
      <c r="L7" s="36">
        <f t="shared" si="1"/>
        <v>21038</v>
      </c>
      <c r="M7" s="35">
        <f t="shared" ref="M7:M16" si="8">E51</f>
        <v>110109</v>
      </c>
      <c r="N7" s="23">
        <f t="shared" si="2"/>
        <v>35518</v>
      </c>
      <c r="O7" s="24">
        <f t="shared" si="2"/>
        <v>34170</v>
      </c>
      <c r="P7" s="36">
        <f t="shared" si="2"/>
        <v>40421</v>
      </c>
      <c r="Q7" s="35">
        <f t="shared" ref="Q7:Q16" si="9">E64</f>
        <v>109035</v>
      </c>
      <c r="R7" s="23">
        <f t="shared" si="3"/>
        <v>34328</v>
      </c>
      <c r="S7" s="24">
        <f t="shared" si="3"/>
        <v>34149</v>
      </c>
      <c r="T7" s="36">
        <f t="shared" si="3"/>
        <v>40558</v>
      </c>
      <c r="U7" s="35">
        <f t="shared" ref="U7:U16" si="10">E77</f>
        <v>110723</v>
      </c>
      <c r="V7" s="23">
        <f t="shared" si="4"/>
        <v>34926</v>
      </c>
      <c r="W7" s="24">
        <f t="shared" si="4"/>
        <v>34624</v>
      </c>
      <c r="X7" s="36">
        <f t="shared" si="4"/>
        <v>41173</v>
      </c>
      <c r="Y7" s="35">
        <f t="shared" ref="Y7:Y16" si="11">E90</f>
        <v>98942</v>
      </c>
      <c r="Z7" s="23">
        <f t="shared" si="5"/>
        <v>31211</v>
      </c>
      <c r="AA7" s="24">
        <f t="shared" si="5"/>
        <v>30710</v>
      </c>
      <c r="AB7" s="36">
        <f t="shared" si="5"/>
        <v>37021</v>
      </c>
    </row>
    <row r="8" spans="2:28" ht="15" customHeight="1">
      <c r="B8" s="206"/>
      <c r="C8" s="194"/>
      <c r="D8" s="75" t="s">
        <v>4</v>
      </c>
      <c r="E8" s="25">
        <f t="shared" si="6"/>
        <v>462641</v>
      </c>
      <c r="F8" s="26">
        <f t="shared" si="6"/>
        <v>138817</v>
      </c>
      <c r="G8" s="27">
        <f t="shared" si="0"/>
        <v>148137</v>
      </c>
      <c r="H8" s="37">
        <f t="shared" si="0"/>
        <v>175687</v>
      </c>
      <c r="I8" s="38">
        <f t="shared" si="7"/>
        <v>52828</v>
      </c>
      <c r="J8" s="26">
        <f t="shared" si="1"/>
        <v>14578</v>
      </c>
      <c r="K8" s="27">
        <f t="shared" si="1"/>
        <v>17442</v>
      </c>
      <c r="L8" s="39">
        <f t="shared" si="1"/>
        <v>20808</v>
      </c>
      <c r="M8" s="38">
        <f t="shared" si="8"/>
        <v>104933</v>
      </c>
      <c r="N8" s="26">
        <f t="shared" si="2"/>
        <v>32320</v>
      </c>
      <c r="O8" s="27">
        <f t="shared" si="2"/>
        <v>33089</v>
      </c>
      <c r="P8" s="39">
        <f t="shared" si="2"/>
        <v>39524</v>
      </c>
      <c r="Q8" s="38">
        <f t="shared" si="9"/>
        <v>104653</v>
      </c>
      <c r="R8" s="26">
        <f t="shared" si="3"/>
        <v>31516</v>
      </c>
      <c r="S8" s="27">
        <f t="shared" si="3"/>
        <v>33639</v>
      </c>
      <c r="T8" s="39">
        <f t="shared" si="3"/>
        <v>39498</v>
      </c>
      <c r="U8" s="38">
        <f t="shared" si="10"/>
        <v>106282</v>
      </c>
      <c r="V8" s="26">
        <f t="shared" si="4"/>
        <v>31883</v>
      </c>
      <c r="W8" s="27">
        <f t="shared" si="4"/>
        <v>34187</v>
      </c>
      <c r="X8" s="39">
        <f t="shared" si="4"/>
        <v>40212</v>
      </c>
      <c r="Y8" s="38">
        <f t="shared" si="11"/>
        <v>93945</v>
      </c>
      <c r="Z8" s="26">
        <f t="shared" si="5"/>
        <v>28520</v>
      </c>
      <c r="AA8" s="27">
        <f t="shared" si="5"/>
        <v>29780</v>
      </c>
      <c r="AB8" s="39">
        <f t="shared" si="5"/>
        <v>35645</v>
      </c>
    </row>
    <row r="9" spans="2:28" ht="15" customHeight="1">
      <c r="B9" s="206"/>
      <c r="C9" s="202" t="s">
        <v>27</v>
      </c>
      <c r="D9" s="58" t="s">
        <v>28</v>
      </c>
      <c r="E9" s="59">
        <f t="shared" si="6"/>
        <v>769382</v>
      </c>
      <c r="F9" s="60">
        <f t="shared" si="6"/>
        <v>240347</v>
      </c>
      <c r="G9" s="61">
        <f t="shared" si="0"/>
        <v>237902</v>
      </c>
      <c r="H9" s="66">
        <f t="shared" si="0"/>
        <v>291133</v>
      </c>
      <c r="I9" s="68">
        <f t="shared" si="7"/>
        <v>82876</v>
      </c>
      <c r="J9" s="60">
        <f t="shared" si="1"/>
        <v>23208</v>
      </c>
      <c r="K9" s="61">
        <f t="shared" si="1"/>
        <v>26966</v>
      </c>
      <c r="L9" s="69">
        <f t="shared" si="1"/>
        <v>32702</v>
      </c>
      <c r="M9" s="68">
        <f t="shared" si="8"/>
        <v>171071</v>
      </c>
      <c r="N9" s="60">
        <f t="shared" si="2"/>
        <v>55332</v>
      </c>
      <c r="O9" s="61">
        <f t="shared" si="2"/>
        <v>52116</v>
      </c>
      <c r="P9" s="69">
        <f t="shared" si="2"/>
        <v>63623</v>
      </c>
      <c r="Q9" s="68">
        <f t="shared" si="9"/>
        <v>170955</v>
      </c>
      <c r="R9" s="60">
        <f t="shared" si="3"/>
        <v>54059</v>
      </c>
      <c r="S9" s="61">
        <f t="shared" si="3"/>
        <v>52612</v>
      </c>
      <c r="T9" s="69">
        <f t="shared" si="3"/>
        <v>64284</v>
      </c>
      <c r="U9" s="68">
        <f t="shared" si="10"/>
        <v>171254</v>
      </c>
      <c r="V9" s="60">
        <f t="shared" si="4"/>
        <v>53843</v>
      </c>
      <c r="W9" s="61">
        <f t="shared" si="4"/>
        <v>52721</v>
      </c>
      <c r="X9" s="69">
        <f t="shared" si="4"/>
        <v>64690</v>
      </c>
      <c r="Y9" s="68">
        <f t="shared" si="11"/>
        <v>173226</v>
      </c>
      <c r="Z9" s="60">
        <f t="shared" si="5"/>
        <v>53905</v>
      </c>
      <c r="AA9" s="61">
        <f t="shared" si="5"/>
        <v>53487</v>
      </c>
      <c r="AB9" s="69">
        <f t="shared" si="5"/>
        <v>65834</v>
      </c>
    </row>
    <row r="10" spans="2:28" ht="15" customHeight="1">
      <c r="B10" s="206"/>
      <c r="C10" s="202"/>
      <c r="D10" s="62" t="s">
        <v>29</v>
      </c>
      <c r="E10" s="63">
        <f t="shared" si="6"/>
        <v>176416</v>
      </c>
      <c r="F10" s="64">
        <f t="shared" si="6"/>
        <v>49802</v>
      </c>
      <c r="G10" s="65">
        <f t="shared" si="0"/>
        <v>61849</v>
      </c>
      <c r="H10" s="67">
        <f t="shared" si="0"/>
        <v>64765</v>
      </c>
      <c r="I10" s="70">
        <f t="shared" si="7"/>
        <v>24300</v>
      </c>
      <c r="J10" s="64">
        <f t="shared" si="1"/>
        <v>6719</v>
      </c>
      <c r="K10" s="65">
        <f t="shared" si="1"/>
        <v>8437</v>
      </c>
      <c r="L10" s="71">
        <f t="shared" si="1"/>
        <v>9144</v>
      </c>
      <c r="M10" s="70">
        <f t="shared" si="8"/>
        <v>43971</v>
      </c>
      <c r="N10" s="64">
        <f t="shared" si="2"/>
        <v>12506</v>
      </c>
      <c r="O10" s="65">
        <f t="shared" si="2"/>
        <v>15143</v>
      </c>
      <c r="P10" s="71">
        <f t="shared" si="2"/>
        <v>16322</v>
      </c>
      <c r="Q10" s="70">
        <f t="shared" si="9"/>
        <v>42733</v>
      </c>
      <c r="R10" s="64">
        <f t="shared" si="3"/>
        <v>11785</v>
      </c>
      <c r="S10" s="65">
        <f t="shared" si="3"/>
        <v>15176</v>
      </c>
      <c r="T10" s="71">
        <f t="shared" si="3"/>
        <v>15772</v>
      </c>
      <c r="U10" s="70">
        <f t="shared" si="10"/>
        <v>45751</v>
      </c>
      <c r="V10" s="64">
        <f t="shared" si="4"/>
        <v>12966</v>
      </c>
      <c r="W10" s="65">
        <f t="shared" si="4"/>
        <v>16090</v>
      </c>
      <c r="X10" s="71">
        <f t="shared" si="4"/>
        <v>16695</v>
      </c>
      <c r="Y10" s="70">
        <f t="shared" si="11"/>
        <v>19661</v>
      </c>
      <c r="Z10" s="64">
        <f t="shared" si="5"/>
        <v>5826</v>
      </c>
      <c r="AA10" s="65">
        <f t="shared" si="5"/>
        <v>7003</v>
      </c>
      <c r="AB10" s="71">
        <f t="shared" si="5"/>
        <v>6832</v>
      </c>
    </row>
    <row r="11" spans="2:28" ht="15" customHeight="1">
      <c r="B11" s="206"/>
      <c r="C11" s="194" t="s">
        <v>5</v>
      </c>
      <c r="D11" s="4" t="s">
        <v>6</v>
      </c>
      <c r="E11" s="22">
        <f t="shared" si="6"/>
        <v>793293</v>
      </c>
      <c r="F11" s="23">
        <f t="shared" si="6"/>
        <v>248577</v>
      </c>
      <c r="G11" s="24">
        <f t="shared" si="0"/>
        <v>246688</v>
      </c>
      <c r="H11" s="34">
        <f t="shared" si="0"/>
        <v>298028</v>
      </c>
      <c r="I11" s="35">
        <f t="shared" si="7"/>
        <v>88422</v>
      </c>
      <c r="J11" s="23">
        <f t="shared" si="1"/>
        <v>24769</v>
      </c>
      <c r="K11" s="24">
        <f t="shared" si="1"/>
        <v>28842</v>
      </c>
      <c r="L11" s="36">
        <f t="shared" si="1"/>
        <v>34811</v>
      </c>
      <c r="M11" s="35">
        <f t="shared" si="8"/>
        <v>181305</v>
      </c>
      <c r="N11" s="23">
        <f t="shared" si="2"/>
        <v>58652</v>
      </c>
      <c r="O11" s="24">
        <f t="shared" si="2"/>
        <v>55416</v>
      </c>
      <c r="P11" s="36">
        <f t="shared" si="2"/>
        <v>67237</v>
      </c>
      <c r="Q11" s="35">
        <f t="shared" si="9"/>
        <v>180124</v>
      </c>
      <c r="R11" s="23">
        <f t="shared" si="3"/>
        <v>56952</v>
      </c>
      <c r="S11" s="24">
        <f t="shared" si="3"/>
        <v>56039</v>
      </c>
      <c r="T11" s="36">
        <f t="shared" si="3"/>
        <v>67133</v>
      </c>
      <c r="U11" s="35">
        <f t="shared" si="10"/>
        <v>181635</v>
      </c>
      <c r="V11" s="23">
        <f t="shared" si="4"/>
        <v>57019</v>
      </c>
      <c r="W11" s="24">
        <f t="shared" si="4"/>
        <v>56547</v>
      </c>
      <c r="X11" s="36">
        <f t="shared" si="4"/>
        <v>68069</v>
      </c>
      <c r="Y11" s="35">
        <f t="shared" si="11"/>
        <v>161807</v>
      </c>
      <c r="Z11" s="23">
        <f t="shared" si="5"/>
        <v>51185</v>
      </c>
      <c r="AA11" s="24">
        <f t="shared" si="5"/>
        <v>49844</v>
      </c>
      <c r="AB11" s="36">
        <f t="shared" si="5"/>
        <v>60778</v>
      </c>
    </row>
    <row r="12" spans="2:28" ht="15" customHeight="1">
      <c r="B12" s="206"/>
      <c r="C12" s="194"/>
      <c r="D12" s="5" t="s">
        <v>7</v>
      </c>
      <c r="E12" s="28">
        <f t="shared" si="6"/>
        <v>152505</v>
      </c>
      <c r="F12" s="29">
        <f t="shared" si="6"/>
        <v>41572</v>
      </c>
      <c r="G12" s="30">
        <f t="shared" si="0"/>
        <v>53063</v>
      </c>
      <c r="H12" s="40">
        <f t="shared" si="0"/>
        <v>57870</v>
      </c>
      <c r="I12" s="41">
        <f t="shared" si="7"/>
        <v>18754</v>
      </c>
      <c r="J12" s="29">
        <f t="shared" si="1"/>
        <v>5158</v>
      </c>
      <c r="K12" s="30">
        <f t="shared" si="1"/>
        <v>6561</v>
      </c>
      <c r="L12" s="42">
        <f t="shared" si="1"/>
        <v>7035</v>
      </c>
      <c r="M12" s="41">
        <f t="shared" si="8"/>
        <v>33737</v>
      </c>
      <c r="N12" s="29">
        <f t="shared" si="2"/>
        <v>9186</v>
      </c>
      <c r="O12" s="30">
        <f t="shared" si="2"/>
        <v>11843</v>
      </c>
      <c r="P12" s="42">
        <f t="shared" si="2"/>
        <v>12708</v>
      </c>
      <c r="Q12" s="41">
        <f t="shared" si="9"/>
        <v>33564</v>
      </c>
      <c r="R12" s="29">
        <f t="shared" si="3"/>
        <v>8892</v>
      </c>
      <c r="S12" s="30">
        <f t="shared" si="3"/>
        <v>11749</v>
      </c>
      <c r="T12" s="42">
        <f t="shared" si="3"/>
        <v>12923</v>
      </c>
      <c r="U12" s="41">
        <f t="shared" si="10"/>
        <v>35370</v>
      </c>
      <c r="V12" s="29">
        <f t="shared" si="4"/>
        <v>9790</v>
      </c>
      <c r="W12" s="30">
        <f t="shared" si="4"/>
        <v>12264</v>
      </c>
      <c r="X12" s="42">
        <f t="shared" si="4"/>
        <v>13316</v>
      </c>
      <c r="Y12" s="41">
        <f t="shared" si="11"/>
        <v>31080</v>
      </c>
      <c r="Z12" s="29">
        <f t="shared" si="5"/>
        <v>8546</v>
      </c>
      <c r="AA12" s="30">
        <f t="shared" si="5"/>
        <v>10646</v>
      </c>
      <c r="AB12" s="42">
        <f t="shared" si="5"/>
        <v>11888</v>
      </c>
    </row>
    <row r="13" spans="2:28" ht="15" customHeight="1">
      <c r="B13" s="206"/>
      <c r="C13" s="194"/>
      <c r="D13" s="75" t="s">
        <v>8</v>
      </c>
      <c r="E13" s="49">
        <f>E12/E6</f>
        <v>0.16124479011374521</v>
      </c>
      <c r="F13" s="50">
        <f t="shared" ref="F13:H13" si="12">F12/F6</f>
        <v>0.14327810883373715</v>
      </c>
      <c r="G13" s="51">
        <f t="shared" si="12"/>
        <v>0.17702359625155545</v>
      </c>
      <c r="H13" s="72">
        <f t="shared" si="12"/>
        <v>0.16260276820886882</v>
      </c>
      <c r="I13" s="73">
        <f t="shared" si="7"/>
        <v>0.17498320519519295</v>
      </c>
      <c r="J13" s="50">
        <f t="shared" si="1"/>
        <v>0.17235272496407925</v>
      </c>
      <c r="K13" s="51">
        <f t="shared" si="1"/>
        <v>0.18532327768833148</v>
      </c>
      <c r="L13" s="74">
        <f t="shared" si="1"/>
        <v>0.1681164268986283</v>
      </c>
      <c r="M13" s="73">
        <f t="shared" si="8"/>
        <v>0.15688563164405092</v>
      </c>
      <c r="N13" s="50">
        <f t="shared" si="2"/>
        <v>0.13541083168725493</v>
      </c>
      <c r="O13" s="51">
        <f t="shared" si="2"/>
        <v>0.17608052453946685</v>
      </c>
      <c r="P13" s="74">
        <f t="shared" si="2"/>
        <v>0.15895928450809932</v>
      </c>
      <c r="Q13" s="73">
        <f t="shared" si="9"/>
        <v>0.15707012092396391</v>
      </c>
      <c r="R13" s="50">
        <f t="shared" si="3"/>
        <v>0.13504647348277748</v>
      </c>
      <c r="S13" s="51">
        <f t="shared" si="3"/>
        <v>0.17331976160972443</v>
      </c>
      <c r="T13" s="74">
        <f t="shared" si="3"/>
        <v>0.16142450284800638</v>
      </c>
      <c r="U13" s="73">
        <f t="shared" si="10"/>
        <v>0.16299163613741618</v>
      </c>
      <c r="V13" s="50">
        <f t="shared" si="4"/>
        <v>0.14653714319926955</v>
      </c>
      <c r="W13" s="51">
        <f t="shared" si="4"/>
        <v>0.17822731830666608</v>
      </c>
      <c r="X13" s="74">
        <f t="shared" si="4"/>
        <v>0.16361737420900657</v>
      </c>
      <c r="Y13" s="73">
        <f t="shared" si="11"/>
        <v>0.1611306101499842</v>
      </c>
      <c r="Z13" s="50">
        <f t="shared" si="5"/>
        <v>0.14307478528737172</v>
      </c>
      <c r="AA13" s="51">
        <f t="shared" si="5"/>
        <v>0.17599603240204992</v>
      </c>
      <c r="AB13" s="74">
        <f t="shared" si="5"/>
        <v>0.16359783117276305</v>
      </c>
    </row>
    <row r="14" spans="2:28" ht="15" customHeight="1">
      <c r="B14" s="206" t="s">
        <v>13</v>
      </c>
      <c r="C14" s="195" t="s">
        <v>10</v>
      </c>
      <c r="D14" s="195"/>
      <c r="E14" s="19">
        <f t="shared" si="6"/>
        <v>514345370</v>
      </c>
      <c r="F14" s="20">
        <f t="shared" si="6"/>
        <v>174558792</v>
      </c>
      <c r="G14" s="21">
        <f t="shared" si="0"/>
        <v>159854722</v>
      </c>
      <c r="H14" s="31">
        <f t="shared" si="0"/>
        <v>179931856</v>
      </c>
      <c r="I14" s="32">
        <f t="shared" si="7"/>
        <v>58294654</v>
      </c>
      <c r="J14" s="20">
        <f t="shared" si="1"/>
        <v>18333436</v>
      </c>
      <c r="K14" s="21">
        <f t="shared" si="1"/>
        <v>18754485</v>
      </c>
      <c r="L14" s="33">
        <f t="shared" si="1"/>
        <v>21206733</v>
      </c>
      <c r="M14" s="32">
        <f t="shared" si="8"/>
        <v>117021664</v>
      </c>
      <c r="N14" s="20">
        <f t="shared" si="2"/>
        <v>40680245</v>
      </c>
      <c r="O14" s="21">
        <f t="shared" si="2"/>
        <v>35950909</v>
      </c>
      <c r="P14" s="33">
        <f t="shared" si="2"/>
        <v>40390510</v>
      </c>
      <c r="Q14" s="32">
        <f t="shared" si="9"/>
        <v>116419041</v>
      </c>
      <c r="R14" s="20">
        <f t="shared" si="3"/>
        <v>39852414</v>
      </c>
      <c r="S14" s="21">
        <f t="shared" si="3"/>
        <v>36124900</v>
      </c>
      <c r="T14" s="33">
        <f t="shared" si="3"/>
        <v>40441727</v>
      </c>
      <c r="U14" s="32">
        <f t="shared" si="10"/>
        <v>117759756</v>
      </c>
      <c r="V14" s="20">
        <f t="shared" si="4"/>
        <v>39936765</v>
      </c>
      <c r="W14" s="21">
        <f t="shared" si="4"/>
        <v>36655439</v>
      </c>
      <c r="X14" s="33">
        <f t="shared" si="4"/>
        <v>41167552</v>
      </c>
      <c r="Y14" s="32">
        <f t="shared" si="11"/>
        <v>104850255</v>
      </c>
      <c r="Z14" s="20">
        <f t="shared" si="5"/>
        <v>35755932</v>
      </c>
      <c r="AA14" s="21">
        <f t="shared" si="5"/>
        <v>32368989</v>
      </c>
      <c r="AB14" s="33">
        <f t="shared" si="5"/>
        <v>36725334</v>
      </c>
    </row>
    <row r="15" spans="2:28" ht="15" customHeight="1">
      <c r="B15" s="206"/>
      <c r="C15" s="196" t="s">
        <v>11</v>
      </c>
      <c r="D15" s="196"/>
      <c r="E15" s="52">
        <f t="shared" si="6"/>
        <v>506097820</v>
      </c>
      <c r="F15" s="53">
        <f t="shared" si="6"/>
        <v>171421892</v>
      </c>
      <c r="G15" s="54">
        <f t="shared" si="0"/>
        <v>157740772</v>
      </c>
      <c r="H15" s="55">
        <f t="shared" si="0"/>
        <v>176935156</v>
      </c>
      <c r="I15" s="56">
        <f t="shared" si="7"/>
        <v>56703754</v>
      </c>
      <c r="J15" s="53">
        <f t="shared" si="1"/>
        <v>17634086</v>
      </c>
      <c r="K15" s="54">
        <f t="shared" si="1"/>
        <v>18505885</v>
      </c>
      <c r="L15" s="57">
        <f t="shared" si="1"/>
        <v>20563783</v>
      </c>
      <c r="M15" s="56">
        <f t="shared" si="8"/>
        <v>115464464</v>
      </c>
      <c r="N15" s="53">
        <f t="shared" si="2"/>
        <v>40193945</v>
      </c>
      <c r="O15" s="54">
        <f t="shared" si="2"/>
        <v>35505859</v>
      </c>
      <c r="P15" s="57">
        <f t="shared" si="2"/>
        <v>39764660</v>
      </c>
      <c r="Q15" s="56">
        <f t="shared" si="9"/>
        <v>114533741</v>
      </c>
      <c r="R15" s="53">
        <f t="shared" si="3"/>
        <v>39049964</v>
      </c>
      <c r="S15" s="54">
        <f t="shared" si="3"/>
        <v>35581800</v>
      </c>
      <c r="T15" s="57">
        <f t="shared" si="3"/>
        <v>39901977</v>
      </c>
      <c r="U15" s="56">
        <f t="shared" si="10"/>
        <v>116211906</v>
      </c>
      <c r="V15" s="53">
        <f t="shared" si="4"/>
        <v>39425665</v>
      </c>
      <c r="W15" s="54">
        <f t="shared" si="4"/>
        <v>36207439</v>
      </c>
      <c r="X15" s="57">
        <f t="shared" si="4"/>
        <v>40578802</v>
      </c>
      <c r="Y15" s="56">
        <f t="shared" si="11"/>
        <v>103183955</v>
      </c>
      <c r="Z15" s="53">
        <f t="shared" si="5"/>
        <v>35118232</v>
      </c>
      <c r="AA15" s="54">
        <f t="shared" si="5"/>
        <v>31939789</v>
      </c>
      <c r="AB15" s="57">
        <f t="shared" si="5"/>
        <v>36125934</v>
      </c>
    </row>
    <row r="16" spans="2:28" ht="15" customHeight="1" thickBot="1">
      <c r="B16" s="207"/>
      <c r="C16" s="208" t="s">
        <v>12</v>
      </c>
      <c r="D16" s="208"/>
      <c r="E16" s="43">
        <f t="shared" si="6"/>
        <v>8247550</v>
      </c>
      <c r="F16" s="44">
        <f t="shared" si="6"/>
        <v>3136900</v>
      </c>
      <c r="G16" s="45">
        <f t="shared" si="0"/>
        <v>2113950</v>
      </c>
      <c r="H16" s="46">
        <f t="shared" si="0"/>
        <v>2996700</v>
      </c>
      <c r="I16" s="47">
        <f t="shared" si="7"/>
        <v>1590900</v>
      </c>
      <c r="J16" s="44">
        <f t="shared" si="1"/>
        <v>699350</v>
      </c>
      <c r="K16" s="45">
        <f t="shared" si="1"/>
        <v>248600</v>
      </c>
      <c r="L16" s="48">
        <f t="shared" si="1"/>
        <v>642950</v>
      </c>
      <c r="M16" s="47">
        <f t="shared" si="8"/>
        <v>1557200</v>
      </c>
      <c r="N16" s="44">
        <f t="shared" si="2"/>
        <v>486300</v>
      </c>
      <c r="O16" s="45">
        <f t="shared" si="2"/>
        <v>445050</v>
      </c>
      <c r="P16" s="48">
        <f t="shared" si="2"/>
        <v>625850</v>
      </c>
      <c r="Q16" s="47">
        <f t="shared" si="9"/>
        <v>1885300</v>
      </c>
      <c r="R16" s="44">
        <f t="shared" si="3"/>
        <v>802450</v>
      </c>
      <c r="S16" s="45">
        <f t="shared" si="3"/>
        <v>543100</v>
      </c>
      <c r="T16" s="48">
        <f t="shared" si="3"/>
        <v>539750</v>
      </c>
      <c r="U16" s="47">
        <f t="shared" si="10"/>
        <v>1547850</v>
      </c>
      <c r="V16" s="44">
        <f t="shared" si="4"/>
        <v>511100</v>
      </c>
      <c r="W16" s="45">
        <f t="shared" si="4"/>
        <v>448000</v>
      </c>
      <c r="X16" s="48">
        <f t="shared" si="4"/>
        <v>588750</v>
      </c>
      <c r="Y16" s="47">
        <f t="shared" si="11"/>
        <v>1666300</v>
      </c>
      <c r="Z16" s="44">
        <f t="shared" si="5"/>
        <v>637700</v>
      </c>
      <c r="AA16" s="45">
        <f t="shared" si="5"/>
        <v>429200</v>
      </c>
      <c r="AB16" s="48">
        <f t="shared" si="5"/>
        <v>599400</v>
      </c>
    </row>
    <row r="18" spans="2:9" ht="15" customHeight="1" thickBot="1">
      <c r="B18" s="1" t="s">
        <v>22</v>
      </c>
    </row>
    <row r="19" spans="2:9" ht="15" customHeight="1">
      <c r="B19" s="212" t="s">
        <v>0</v>
      </c>
      <c r="C19" s="213"/>
      <c r="D19" s="213"/>
      <c r="E19" s="13" t="s">
        <v>23</v>
      </c>
      <c r="F19" s="14" t="s">
        <v>30</v>
      </c>
      <c r="G19" s="77" t="s">
        <v>24</v>
      </c>
      <c r="H19" s="15" t="s">
        <v>21</v>
      </c>
    </row>
    <row r="20" spans="2:9" ht="15" customHeight="1">
      <c r="B20" s="206" t="s">
        <v>32</v>
      </c>
      <c r="C20" s="195" t="s">
        <v>1</v>
      </c>
      <c r="D20" s="195"/>
      <c r="E20" s="19">
        <f>E6/31</f>
        <v>30509.612903225807</v>
      </c>
      <c r="F20" s="20">
        <f t="shared" ref="F20:H20" si="13">F6/31</f>
        <v>9359.645161290322</v>
      </c>
      <c r="G20" s="21">
        <f t="shared" si="13"/>
        <v>9669.3870967741932</v>
      </c>
      <c r="H20" s="33">
        <f t="shared" si="13"/>
        <v>11480.58064516129</v>
      </c>
      <c r="I20" s="8"/>
    </row>
    <row r="21" spans="2:9" ht="15" customHeight="1">
      <c r="B21" s="206"/>
      <c r="C21" s="194" t="s">
        <v>25</v>
      </c>
      <c r="D21" s="4" t="s">
        <v>33</v>
      </c>
      <c r="E21" s="22">
        <f t="shared" ref="E21:H22" si="14">E7/31</f>
        <v>15585.709677419354</v>
      </c>
      <c r="F21" s="23">
        <f t="shared" si="14"/>
        <v>4881.677419354839</v>
      </c>
      <c r="G21" s="24">
        <f t="shared" si="14"/>
        <v>4890.7741935483873</v>
      </c>
      <c r="H21" s="36">
        <f t="shared" si="14"/>
        <v>5813.2580645161288</v>
      </c>
      <c r="I21" s="8"/>
    </row>
    <row r="22" spans="2:9" ht="15" customHeight="1">
      <c r="B22" s="206"/>
      <c r="C22" s="194"/>
      <c r="D22" s="75" t="s">
        <v>26</v>
      </c>
      <c r="E22" s="25">
        <f t="shared" si="14"/>
        <v>14923.903225806451</v>
      </c>
      <c r="F22" s="26">
        <f t="shared" si="14"/>
        <v>4477.9677419354839</v>
      </c>
      <c r="G22" s="27">
        <f t="shared" si="14"/>
        <v>4778.6129032258068</v>
      </c>
      <c r="H22" s="39">
        <f t="shared" si="14"/>
        <v>5667.322580645161</v>
      </c>
      <c r="I22" s="8"/>
    </row>
    <row r="23" spans="2:9" ht="15" customHeight="1">
      <c r="B23" s="206"/>
      <c r="C23" s="202" t="s">
        <v>34</v>
      </c>
      <c r="D23" s="58" t="s">
        <v>28</v>
      </c>
      <c r="E23" s="59">
        <f>E9/$I$23</f>
        <v>33451.391304347824</v>
      </c>
      <c r="F23" s="60">
        <f>F9/$I$23</f>
        <v>10449.869565217392</v>
      </c>
      <c r="G23" s="61">
        <f t="shared" ref="G23:H23" si="15">G9/$I$23</f>
        <v>10343.565217391304</v>
      </c>
      <c r="H23" s="69">
        <f t="shared" si="15"/>
        <v>12657.95652173913</v>
      </c>
      <c r="I23" s="8">
        <v>23</v>
      </c>
    </row>
    <row r="24" spans="2:9" ht="15" customHeight="1">
      <c r="B24" s="206"/>
      <c r="C24" s="202"/>
      <c r="D24" s="62" t="s">
        <v>35</v>
      </c>
      <c r="E24" s="63">
        <f>E10/$I$24</f>
        <v>22052</v>
      </c>
      <c r="F24" s="64">
        <f>F10/$I$24</f>
        <v>6225.25</v>
      </c>
      <c r="G24" s="65">
        <f t="shared" ref="G24:H24" si="16">G10/$I$24</f>
        <v>7731.125</v>
      </c>
      <c r="H24" s="71">
        <f t="shared" si="16"/>
        <v>8095.625</v>
      </c>
      <c r="I24" s="8">
        <v>8</v>
      </c>
    </row>
    <row r="25" spans="2:9" ht="15" customHeight="1">
      <c r="B25" s="206"/>
      <c r="C25" s="194" t="s">
        <v>5</v>
      </c>
      <c r="D25" s="4" t="s">
        <v>6</v>
      </c>
      <c r="E25" s="22">
        <f t="shared" ref="E25:H26" si="17">E11/31</f>
        <v>25590.096774193549</v>
      </c>
      <c r="F25" s="23">
        <f t="shared" si="17"/>
        <v>8018.6129032258068</v>
      </c>
      <c r="G25" s="24">
        <f t="shared" si="17"/>
        <v>7957.677419354839</v>
      </c>
      <c r="H25" s="36">
        <f t="shared" si="17"/>
        <v>9613.8064516129034</v>
      </c>
      <c r="I25" s="8"/>
    </row>
    <row r="26" spans="2:9" ht="15" customHeight="1">
      <c r="B26" s="206"/>
      <c r="C26" s="194"/>
      <c r="D26" s="5" t="s">
        <v>7</v>
      </c>
      <c r="E26" s="28">
        <f t="shared" si="17"/>
        <v>4919.5161290322585</v>
      </c>
      <c r="F26" s="29">
        <f t="shared" si="17"/>
        <v>1341.0322580645161</v>
      </c>
      <c r="G26" s="30">
        <f t="shared" si="17"/>
        <v>1711.7096774193549</v>
      </c>
      <c r="H26" s="42">
        <f t="shared" si="17"/>
        <v>1866.7741935483871</v>
      </c>
      <c r="I26" s="8"/>
    </row>
    <row r="27" spans="2:9" ht="15" customHeight="1">
      <c r="B27" s="206"/>
      <c r="C27" s="194"/>
      <c r="D27" s="75" t="s">
        <v>36</v>
      </c>
      <c r="E27" s="49">
        <f>E26/E20</f>
        <v>0.16124479011374523</v>
      </c>
      <c r="F27" s="50">
        <f t="shared" ref="F27:H27" si="18">F26/F20</f>
        <v>0.14327810883373715</v>
      </c>
      <c r="G27" s="51">
        <f t="shared" si="18"/>
        <v>0.17702359625155548</v>
      </c>
      <c r="H27" s="74">
        <f t="shared" si="18"/>
        <v>0.16260276820886885</v>
      </c>
      <c r="I27" s="8"/>
    </row>
    <row r="28" spans="2:9" ht="15" customHeight="1">
      <c r="B28" s="206" t="s">
        <v>37</v>
      </c>
      <c r="C28" s="195" t="s">
        <v>38</v>
      </c>
      <c r="D28" s="195"/>
      <c r="E28" s="19">
        <f t="shared" ref="E28:H30" si="19">E14/31</f>
        <v>16591786.129032258</v>
      </c>
      <c r="F28" s="20">
        <f t="shared" si="19"/>
        <v>5630928.7741935486</v>
      </c>
      <c r="G28" s="21">
        <f t="shared" si="19"/>
        <v>5156603.935483871</v>
      </c>
      <c r="H28" s="33">
        <f t="shared" si="19"/>
        <v>5804253.4193548383</v>
      </c>
      <c r="I28" s="8"/>
    </row>
    <row r="29" spans="2:9" ht="15" customHeight="1">
      <c r="B29" s="206"/>
      <c r="C29" s="196" t="s">
        <v>39</v>
      </c>
      <c r="D29" s="196"/>
      <c r="E29" s="52">
        <f t="shared" si="19"/>
        <v>16325736.129032258</v>
      </c>
      <c r="F29" s="53">
        <f t="shared" si="19"/>
        <v>5529738.4516129028</v>
      </c>
      <c r="G29" s="54">
        <f t="shared" si="19"/>
        <v>5088412</v>
      </c>
      <c r="H29" s="57">
        <f t="shared" si="19"/>
        <v>5707585.6774193551</v>
      </c>
      <c r="I29" s="8"/>
    </row>
    <row r="30" spans="2:9" ht="15" customHeight="1" thickBot="1">
      <c r="B30" s="207"/>
      <c r="C30" s="208" t="s">
        <v>12</v>
      </c>
      <c r="D30" s="208"/>
      <c r="E30" s="43">
        <f t="shared" si="19"/>
        <v>266050</v>
      </c>
      <c r="F30" s="44">
        <f t="shared" si="19"/>
        <v>101190.32258064517</v>
      </c>
      <c r="G30" s="45">
        <f t="shared" si="19"/>
        <v>68191.93548387097</v>
      </c>
      <c r="H30" s="48">
        <f t="shared" si="19"/>
        <v>96667.741935483864</v>
      </c>
      <c r="I30" s="8"/>
    </row>
    <row r="32" spans="2:9" ht="15" customHeight="1" thickBot="1">
      <c r="B32" s="3"/>
    </row>
    <row r="33" spans="2:36" ht="27.75" customHeight="1" thickTop="1" thickBot="1">
      <c r="B33" s="209" t="s">
        <v>57</v>
      </c>
      <c r="C33" s="210"/>
      <c r="D33" s="210"/>
      <c r="E33" s="210"/>
      <c r="F33" s="210"/>
      <c r="G33" s="210"/>
      <c r="H33" s="211"/>
    </row>
    <row r="34" spans="2:36" ht="15" customHeight="1" thickTop="1">
      <c r="B34" s="9"/>
    </row>
    <row r="35" spans="2:36" ht="15" customHeight="1">
      <c r="B35" s="203" t="s">
        <v>40</v>
      </c>
      <c r="C35" s="203"/>
      <c r="D35" s="203"/>
      <c r="E35" s="203" t="s">
        <v>47</v>
      </c>
      <c r="F35" s="203"/>
      <c r="G35" s="203"/>
      <c r="H35" s="203"/>
      <c r="I35" s="198">
        <v>44986</v>
      </c>
      <c r="J35" s="198"/>
      <c r="K35" s="198"/>
      <c r="L35" s="198"/>
      <c r="M35" s="199">
        <v>44987</v>
      </c>
      <c r="N35" s="199"/>
      <c r="O35" s="199"/>
      <c r="P35" s="199"/>
      <c r="Q35" s="199">
        <v>44988</v>
      </c>
      <c r="R35" s="199"/>
      <c r="S35" s="199"/>
      <c r="T35" s="199"/>
      <c r="U35" s="205">
        <v>44989</v>
      </c>
      <c r="V35" s="205"/>
      <c r="W35" s="205"/>
      <c r="X35" s="205"/>
    </row>
    <row r="36" spans="2:36" ht="15" customHeight="1">
      <c r="B36" s="201" t="s">
        <v>0</v>
      </c>
      <c r="C36" s="201"/>
      <c r="D36" s="201"/>
      <c r="E36" s="6" t="s">
        <v>41</v>
      </c>
      <c r="F36" s="7" t="s">
        <v>30</v>
      </c>
      <c r="G36" s="76" t="s">
        <v>42</v>
      </c>
      <c r="H36" s="16" t="s">
        <v>43</v>
      </c>
      <c r="I36" s="10" t="s">
        <v>14</v>
      </c>
      <c r="J36" s="11" t="s">
        <v>16</v>
      </c>
      <c r="K36" s="12" t="s">
        <v>18</v>
      </c>
      <c r="L36" s="12" t="s">
        <v>20</v>
      </c>
      <c r="M36" s="10" t="s">
        <v>14</v>
      </c>
      <c r="N36" s="11" t="s">
        <v>16</v>
      </c>
      <c r="O36" s="12" t="s">
        <v>18</v>
      </c>
      <c r="P36" s="12" t="s">
        <v>20</v>
      </c>
      <c r="Q36" s="10" t="s">
        <v>14</v>
      </c>
      <c r="R36" s="11" t="s">
        <v>16</v>
      </c>
      <c r="S36" s="12" t="s">
        <v>18</v>
      </c>
      <c r="T36" s="12" t="s">
        <v>20</v>
      </c>
      <c r="U36" s="10" t="s">
        <v>14</v>
      </c>
      <c r="V36" s="11" t="s">
        <v>16</v>
      </c>
      <c r="W36" s="12" t="s">
        <v>18</v>
      </c>
      <c r="X36" s="12" t="s">
        <v>20</v>
      </c>
    </row>
    <row r="37" spans="2:36" ht="15" customHeight="1">
      <c r="B37" s="194" t="s">
        <v>9</v>
      </c>
      <c r="C37" s="195" t="s">
        <v>1</v>
      </c>
      <c r="D37" s="195"/>
      <c r="E37" s="19">
        <f>I37+M37+Q37+U37</f>
        <v>107176</v>
      </c>
      <c r="F37" s="20">
        <f t="shared" ref="F37:H37" si="20">J37+N37+R37+V37</f>
        <v>29927</v>
      </c>
      <c r="G37" s="21">
        <f t="shared" si="20"/>
        <v>35403</v>
      </c>
      <c r="H37" s="21">
        <f t="shared" si="20"/>
        <v>41846</v>
      </c>
      <c r="I37" s="19">
        <f>SUM(J37:L37)</f>
        <v>20196</v>
      </c>
      <c r="J37" s="20">
        <f>J38+J39</f>
        <v>5626</v>
      </c>
      <c r="K37" s="21">
        <f t="shared" ref="K37:L37" si="21">K38+K39</f>
        <v>6812</v>
      </c>
      <c r="L37" s="21">
        <f t="shared" si="21"/>
        <v>7758</v>
      </c>
      <c r="M37" s="19">
        <f>SUM(N37:P37)</f>
        <v>30883</v>
      </c>
      <c r="N37" s="20">
        <f>N38+N39</f>
        <v>8617</v>
      </c>
      <c r="O37" s="21">
        <f t="shared" ref="O37:P37" si="22">O38+O39</f>
        <v>9980</v>
      </c>
      <c r="P37" s="21">
        <f t="shared" si="22"/>
        <v>12286</v>
      </c>
      <c r="Q37" s="19">
        <f>SUM(R37:T37)</f>
        <v>31797</v>
      </c>
      <c r="R37" s="20">
        <f>R38+R39</f>
        <v>8965</v>
      </c>
      <c r="S37" s="21">
        <f t="shared" ref="S37:T37" si="23">S38+S39</f>
        <v>10174</v>
      </c>
      <c r="T37" s="21">
        <f t="shared" si="23"/>
        <v>12658</v>
      </c>
      <c r="U37" s="19">
        <f>SUM(V37:X37)</f>
        <v>24300</v>
      </c>
      <c r="V37" s="20">
        <f>V38+V39</f>
        <v>6719</v>
      </c>
      <c r="W37" s="21">
        <f t="shared" ref="W37:X37" si="24">W38+W39</f>
        <v>8437</v>
      </c>
      <c r="X37" s="21">
        <f t="shared" si="24"/>
        <v>9144</v>
      </c>
    </row>
    <row r="38" spans="2:36" ht="15" customHeight="1">
      <c r="B38" s="194"/>
      <c r="C38" s="194" t="s">
        <v>2</v>
      </c>
      <c r="D38" s="4" t="s">
        <v>3</v>
      </c>
      <c r="E38" s="22">
        <f t="shared" ref="E38:E39" si="25">I38+M38+Q38+U38</f>
        <v>54348</v>
      </c>
      <c r="F38" s="23">
        <f t="shared" ref="F38:F39" si="26">J38+N38+R38+V38</f>
        <v>15349</v>
      </c>
      <c r="G38" s="24">
        <f t="shared" ref="G38:G39" si="27">K38+O38+S38+W38</f>
        <v>17961</v>
      </c>
      <c r="H38" s="24">
        <f t="shared" ref="H38:H39" si="28">L38+P38+T38+X38</f>
        <v>21038</v>
      </c>
      <c r="I38" s="22">
        <f t="shared" ref="I38:I43" si="29">SUM(J38:L38)</f>
        <v>10229</v>
      </c>
      <c r="J38" s="23">
        <v>2839</v>
      </c>
      <c r="K38" s="24">
        <v>3489</v>
      </c>
      <c r="L38" s="24">
        <v>3901</v>
      </c>
      <c r="M38" s="22">
        <f t="shared" ref="M38:M43" si="30">SUM(N38:P38)</f>
        <v>15715</v>
      </c>
      <c r="N38" s="23">
        <v>4454</v>
      </c>
      <c r="O38" s="24">
        <v>5049</v>
      </c>
      <c r="P38" s="24">
        <v>6212</v>
      </c>
      <c r="Q38" s="22">
        <f t="shared" ref="Q38:Q43" si="31">SUM(R38:T38)</f>
        <v>15996</v>
      </c>
      <c r="R38" s="23">
        <v>4603</v>
      </c>
      <c r="S38" s="24">
        <v>5076</v>
      </c>
      <c r="T38" s="24">
        <v>6317</v>
      </c>
      <c r="U38" s="22">
        <f t="shared" ref="U38:U43" si="32">SUM(V38:X38)</f>
        <v>12408</v>
      </c>
      <c r="V38" s="23">
        <v>3453</v>
      </c>
      <c r="W38" s="24">
        <v>4347</v>
      </c>
      <c r="X38" s="24">
        <v>4608</v>
      </c>
    </row>
    <row r="39" spans="2:36" ht="15" customHeight="1">
      <c r="B39" s="194"/>
      <c r="C39" s="194"/>
      <c r="D39" s="75" t="s">
        <v>4</v>
      </c>
      <c r="E39" s="25">
        <f t="shared" si="25"/>
        <v>52828</v>
      </c>
      <c r="F39" s="26">
        <f t="shared" si="26"/>
        <v>14578</v>
      </c>
      <c r="G39" s="27">
        <f t="shared" si="27"/>
        <v>17442</v>
      </c>
      <c r="H39" s="27">
        <f t="shared" si="28"/>
        <v>20808</v>
      </c>
      <c r="I39" s="25">
        <f t="shared" si="29"/>
        <v>9967</v>
      </c>
      <c r="J39" s="26">
        <v>2787</v>
      </c>
      <c r="K39" s="27">
        <v>3323</v>
      </c>
      <c r="L39" s="27">
        <v>3857</v>
      </c>
      <c r="M39" s="25">
        <f t="shared" si="30"/>
        <v>15168</v>
      </c>
      <c r="N39" s="26">
        <v>4163</v>
      </c>
      <c r="O39" s="27">
        <v>4931</v>
      </c>
      <c r="P39" s="27">
        <v>6074</v>
      </c>
      <c r="Q39" s="25">
        <f t="shared" si="31"/>
        <v>15801</v>
      </c>
      <c r="R39" s="26">
        <v>4362</v>
      </c>
      <c r="S39" s="27">
        <v>5098</v>
      </c>
      <c r="T39" s="27">
        <v>6341</v>
      </c>
      <c r="U39" s="25">
        <f t="shared" si="32"/>
        <v>11892</v>
      </c>
      <c r="V39" s="26">
        <v>3266</v>
      </c>
      <c r="W39" s="27">
        <v>4090</v>
      </c>
      <c r="X39" s="27">
        <v>4536</v>
      </c>
    </row>
    <row r="40" spans="2:36" ht="15" customHeight="1">
      <c r="B40" s="194"/>
      <c r="C40" s="202" t="s">
        <v>27</v>
      </c>
      <c r="D40" s="58" t="s">
        <v>28</v>
      </c>
      <c r="E40" s="59">
        <f>SUM(F40:H40)</f>
        <v>82876</v>
      </c>
      <c r="F40" s="60">
        <f>J37+N37+R37</f>
        <v>23208</v>
      </c>
      <c r="G40" s="60">
        <f t="shared" ref="G40:H40" si="33">K37+O37+S37</f>
        <v>26966</v>
      </c>
      <c r="H40" s="60">
        <f t="shared" si="33"/>
        <v>32702</v>
      </c>
      <c r="I40" s="59">
        <f t="shared" si="29"/>
        <v>0</v>
      </c>
      <c r="J40" s="60"/>
      <c r="K40" s="61"/>
      <c r="L40" s="61"/>
      <c r="M40" s="59">
        <f t="shared" si="30"/>
        <v>0</v>
      </c>
      <c r="N40" s="60"/>
      <c r="O40" s="61"/>
      <c r="P40" s="61"/>
      <c r="Q40" s="59">
        <f t="shared" si="31"/>
        <v>0</v>
      </c>
      <c r="R40" s="60"/>
      <c r="S40" s="61"/>
      <c r="T40" s="61"/>
      <c r="U40" s="59">
        <f t="shared" si="32"/>
        <v>0</v>
      </c>
      <c r="V40" s="60"/>
      <c r="W40" s="61"/>
      <c r="X40" s="61"/>
    </row>
    <row r="41" spans="2:36" ht="15" customHeight="1">
      <c r="B41" s="194"/>
      <c r="C41" s="202"/>
      <c r="D41" s="62" t="s">
        <v>29</v>
      </c>
      <c r="E41" s="63">
        <f>SUM(F41:H41)</f>
        <v>24300</v>
      </c>
      <c r="F41" s="64">
        <f>V37</f>
        <v>6719</v>
      </c>
      <c r="G41" s="64">
        <f t="shared" ref="G41:H41" si="34">W37</f>
        <v>8437</v>
      </c>
      <c r="H41" s="64">
        <f t="shared" si="34"/>
        <v>9144</v>
      </c>
      <c r="I41" s="63">
        <f t="shared" si="29"/>
        <v>0</v>
      </c>
      <c r="J41" s="64"/>
      <c r="K41" s="65"/>
      <c r="L41" s="65"/>
      <c r="M41" s="63">
        <f t="shared" si="30"/>
        <v>0</v>
      </c>
      <c r="N41" s="64"/>
      <c r="O41" s="65"/>
      <c r="P41" s="65"/>
      <c r="Q41" s="63">
        <f t="shared" si="31"/>
        <v>0</v>
      </c>
      <c r="R41" s="64"/>
      <c r="S41" s="65"/>
      <c r="T41" s="65"/>
      <c r="U41" s="63">
        <f t="shared" si="32"/>
        <v>0</v>
      </c>
      <c r="V41" s="64"/>
      <c r="W41" s="65"/>
      <c r="X41" s="65"/>
    </row>
    <row r="42" spans="2:36" ht="15" customHeight="1">
      <c r="B42" s="194"/>
      <c r="C42" s="194" t="s">
        <v>5</v>
      </c>
      <c r="D42" s="4" t="s">
        <v>6</v>
      </c>
      <c r="E42" s="22">
        <f>I42+M42+Q42+U42</f>
        <v>88422</v>
      </c>
      <c r="F42" s="23">
        <f t="shared" ref="F42:H42" si="35">J42+N42+R42+V42</f>
        <v>24769</v>
      </c>
      <c r="G42" s="24">
        <f t="shared" si="35"/>
        <v>28842</v>
      </c>
      <c r="H42" s="24">
        <f t="shared" si="35"/>
        <v>34811</v>
      </c>
      <c r="I42" s="22">
        <f t="shared" si="29"/>
        <v>15946</v>
      </c>
      <c r="J42" s="23">
        <v>4428</v>
      </c>
      <c r="K42" s="24">
        <v>5255</v>
      </c>
      <c r="L42" s="24">
        <v>6263</v>
      </c>
      <c r="M42" s="22">
        <f t="shared" si="30"/>
        <v>26023</v>
      </c>
      <c r="N42" s="23">
        <v>7255</v>
      </c>
      <c r="O42" s="24">
        <v>8375</v>
      </c>
      <c r="P42" s="24">
        <v>10393</v>
      </c>
      <c r="Q42" s="22">
        <f t="shared" si="31"/>
        <v>26872</v>
      </c>
      <c r="R42" s="23">
        <v>7614</v>
      </c>
      <c r="S42" s="24">
        <v>8526</v>
      </c>
      <c r="T42" s="24">
        <v>10732</v>
      </c>
      <c r="U42" s="22">
        <f t="shared" si="32"/>
        <v>19581</v>
      </c>
      <c r="V42" s="23">
        <v>5472</v>
      </c>
      <c r="W42" s="24">
        <v>6686</v>
      </c>
      <c r="X42" s="24">
        <v>7423</v>
      </c>
    </row>
    <row r="43" spans="2:36" ht="15" customHeight="1">
      <c r="B43" s="194"/>
      <c r="C43" s="194"/>
      <c r="D43" s="5" t="s">
        <v>7</v>
      </c>
      <c r="E43" s="28">
        <f t="shared" ref="E43:E47" si="36">I43+M43+Q43+U43</f>
        <v>18754</v>
      </c>
      <c r="F43" s="29">
        <f t="shared" ref="F43:F47" si="37">J43+N43+R43+V43</f>
        <v>5158</v>
      </c>
      <c r="G43" s="30">
        <f t="shared" ref="G43:G47" si="38">K43+O43+S43+W43</f>
        <v>6561</v>
      </c>
      <c r="H43" s="30">
        <f t="shared" ref="H43:H47" si="39">L43+P43+T43+X43</f>
        <v>7035</v>
      </c>
      <c r="I43" s="28">
        <f t="shared" si="29"/>
        <v>4250</v>
      </c>
      <c r="J43" s="29">
        <v>1198</v>
      </c>
      <c r="K43" s="30">
        <v>1557</v>
      </c>
      <c r="L43" s="30">
        <v>1495</v>
      </c>
      <c r="M43" s="28">
        <f t="shared" si="30"/>
        <v>4860</v>
      </c>
      <c r="N43" s="29">
        <v>1362</v>
      </c>
      <c r="O43" s="30">
        <v>1605</v>
      </c>
      <c r="P43" s="30">
        <v>1893</v>
      </c>
      <c r="Q43" s="28">
        <f t="shared" si="31"/>
        <v>4925</v>
      </c>
      <c r="R43" s="29">
        <v>1351</v>
      </c>
      <c r="S43" s="30">
        <v>1648</v>
      </c>
      <c r="T43" s="30">
        <v>1926</v>
      </c>
      <c r="U43" s="28">
        <f t="shared" si="32"/>
        <v>4719</v>
      </c>
      <c r="V43" s="29">
        <v>1247</v>
      </c>
      <c r="W43" s="30">
        <v>1751</v>
      </c>
      <c r="X43" s="30">
        <v>1721</v>
      </c>
    </row>
    <row r="44" spans="2:36" ht="15" customHeight="1">
      <c r="B44" s="194"/>
      <c r="C44" s="194"/>
      <c r="D44" s="75" t="s">
        <v>8</v>
      </c>
      <c r="E44" s="49">
        <f>E43/E37</f>
        <v>0.17498320519519295</v>
      </c>
      <c r="F44" s="50">
        <f t="shared" ref="F44:H44" si="40">F43/F37</f>
        <v>0.17235272496407925</v>
      </c>
      <c r="G44" s="51">
        <f t="shared" si="40"/>
        <v>0.18532327768833148</v>
      </c>
      <c r="H44" s="51">
        <f t="shared" si="40"/>
        <v>0.1681164268986283</v>
      </c>
      <c r="I44" s="49">
        <f>I43/I37</f>
        <v>0.21043771043771045</v>
      </c>
      <c r="J44" s="50">
        <f t="shared" ref="J44:L44" si="41">J43/J37</f>
        <v>0.21293992179168147</v>
      </c>
      <c r="K44" s="51">
        <f t="shared" si="41"/>
        <v>0.22856723429242512</v>
      </c>
      <c r="L44" s="51">
        <f t="shared" si="41"/>
        <v>0.19270430523330756</v>
      </c>
      <c r="M44" s="49">
        <f>M43/M37</f>
        <v>0.15736813133439109</v>
      </c>
      <c r="N44" s="50">
        <f t="shared" ref="N44:P44" si="42">N43/N37</f>
        <v>0.15805964952999885</v>
      </c>
      <c r="O44" s="51">
        <f t="shared" si="42"/>
        <v>0.16082164328657314</v>
      </c>
      <c r="P44" s="51">
        <f t="shared" si="42"/>
        <v>0.15407781214390362</v>
      </c>
      <c r="Q44" s="49">
        <f>Q43/Q37</f>
        <v>0.15488882598987325</v>
      </c>
      <c r="R44" s="50">
        <f t="shared" ref="R44:T44" si="43">R43/R37</f>
        <v>0.15069715560513106</v>
      </c>
      <c r="S44" s="51">
        <f t="shared" si="43"/>
        <v>0.16198152152545706</v>
      </c>
      <c r="T44" s="51">
        <f t="shared" si="43"/>
        <v>0.15215673882129879</v>
      </c>
      <c r="U44" s="49">
        <f>U43/U37</f>
        <v>0.19419753086419753</v>
      </c>
      <c r="V44" s="50">
        <f t="shared" ref="V44:X44" si="44">V43/V37</f>
        <v>0.18559309421044798</v>
      </c>
      <c r="W44" s="51">
        <f t="shared" si="44"/>
        <v>0.20753822448737702</v>
      </c>
      <c r="X44" s="51">
        <f t="shared" si="44"/>
        <v>0.18821084864391951</v>
      </c>
    </row>
    <row r="45" spans="2:36" ht="15" customHeight="1">
      <c r="B45" s="194" t="s">
        <v>13</v>
      </c>
      <c r="C45" s="195" t="s">
        <v>10</v>
      </c>
      <c r="D45" s="195"/>
      <c r="E45" s="19">
        <f t="shared" si="36"/>
        <v>58294654</v>
      </c>
      <c r="F45" s="20">
        <f t="shared" si="37"/>
        <v>18333436</v>
      </c>
      <c r="G45" s="21">
        <f t="shared" si="38"/>
        <v>18754485</v>
      </c>
      <c r="H45" s="21">
        <f t="shared" si="39"/>
        <v>21206733</v>
      </c>
      <c r="I45" s="19">
        <f>SUM(J45:L45)</f>
        <v>10524990</v>
      </c>
      <c r="J45" s="20">
        <f>J46+J47</f>
        <v>3249763</v>
      </c>
      <c r="K45" s="21">
        <f t="shared" ref="K45:L45" si="45">K46+K47</f>
        <v>3526210</v>
      </c>
      <c r="L45" s="21">
        <f t="shared" si="45"/>
        <v>3749017</v>
      </c>
      <c r="M45" s="19">
        <f>SUM(N45:P45)</f>
        <v>16980371</v>
      </c>
      <c r="N45" s="20">
        <f>N46+N47</f>
        <v>5324677</v>
      </c>
      <c r="O45" s="21">
        <f t="shared" ref="O45:P45" si="46">O46+O47</f>
        <v>5296028</v>
      </c>
      <c r="P45" s="21">
        <f t="shared" si="46"/>
        <v>6359666</v>
      </c>
      <c r="Q45" s="19">
        <f>SUM(R45:T45)</f>
        <v>17436823</v>
      </c>
      <c r="R45" s="20">
        <f>R46+R47</f>
        <v>5566478</v>
      </c>
      <c r="S45" s="21">
        <f t="shared" ref="S45:T45" si="47">S46+S47</f>
        <v>5428457</v>
      </c>
      <c r="T45" s="21">
        <f t="shared" si="47"/>
        <v>6441888</v>
      </c>
      <c r="U45" s="19">
        <f>SUM(V45:X45)</f>
        <v>13352470</v>
      </c>
      <c r="V45" s="20">
        <f>V46+V47</f>
        <v>4192518</v>
      </c>
      <c r="W45" s="21">
        <f t="shared" ref="W45:X45" si="48">W46+W47</f>
        <v>4503790</v>
      </c>
      <c r="X45" s="21">
        <f t="shared" si="48"/>
        <v>4656162</v>
      </c>
    </row>
    <row r="46" spans="2:36" ht="15" customHeight="1">
      <c r="B46" s="194"/>
      <c r="C46" s="196" t="s">
        <v>11</v>
      </c>
      <c r="D46" s="196"/>
      <c r="E46" s="52">
        <f t="shared" si="36"/>
        <v>56703754</v>
      </c>
      <c r="F46" s="53">
        <f t="shared" si="37"/>
        <v>17634086</v>
      </c>
      <c r="G46" s="54">
        <f t="shared" si="38"/>
        <v>18505885</v>
      </c>
      <c r="H46" s="54">
        <f t="shared" si="39"/>
        <v>20563783</v>
      </c>
      <c r="I46" s="52">
        <f t="shared" ref="I46:I47" si="49">SUM(J46:L46)</f>
        <v>10234490</v>
      </c>
      <c r="J46" s="53">
        <v>3113863</v>
      </c>
      <c r="K46" s="54">
        <v>3468460</v>
      </c>
      <c r="L46" s="54">
        <v>3652167</v>
      </c>
      <c r="M46" s="52">
        <f t="shared" ref="M46:M47" si="50">SUM(N46:P46)</f>
        <v>16535621</v>
      </c>
      <c r="N46" s="53">
        <v>5105377</v>
      </c>
      <c r="O46" s="54">
        <v>5268378</v>
      </c>
      <c r="P46" s="54">
        <v>6161866</v>
      </c>
      <c r="Q46" s="52">
        <f t="shared" ref="Q46:Q47" si="51">SUM(R46:T46)</f>
        <v>16979673</v>
      </c>
      <c r="R46" s="53">
        <v>5350028</v>
      </c>
      <c r="S46" s="54">
        <v>5335357</v>
      </c>
      <c r="T46" s="54">
        <v>6294288</v>
      </c>
      <c r="U46" s="52">
        <f t="shared" ref="U46:U47" si="52">SUM(V46:X46)</f>
        <v>12953970</v>
      </c>
      <c r="V46" s="53">
        <v>4064818</v>
      </c>
      <c r="W46" s="54">
        <v>4433690</v>
      </c>
      <c r="X46" s="54">
        <v>4455462</v>
      </c>
    </row>
    <row r="47" spans="2:36" ht="15" customHeight="1">
      <c r="B47" s="194"/>
      <c r="C47" s="197" t="s">
        <v>12</v>
      </c>
      <c r="D47" s="197"/>
      <c r="E47" s="25">
        <f t="shared" si="36"/>
        <v>1590900</v>
      </c>
      <c r="F47" s="26">
        <f t="shared" si="37"/>
        <v>699350</v>
      </c>
      <c r="G47" s="27">
        <f t="shared" si="38"/>
        <v>248600</v>
      </c>
      <c r="H47" s="27">
        <f t="shared" si="39"/>
        <v>642950</v>
      </c>
      <c r="I47" s="25">
        <f t="shared" si="49"/>
        <v>290500</v>
      </c>
      <c r="J47" s="26">
        <v>135900</v>
      </c>
      <c r="K47" s="27">
        <v>57750</v>
      </c>
      <c r="L47" s="27">
        <v>96850</v>
      </c>
      <c r="M47" s="25">
        <f t="shared" si="50"/>
        <v>444750</v>
      </c>
      <c r="N47" s="26">
        <v>219300</v>
      </c>
      <c r="O47" s="27">
        <v>27650</v>
      </c>
      <c r="P47" s="27">
        <v>197800</v>
      </c>
      <c r="Q47" s="25">
        <f t="shared" si="51"/>
        <v>457150</v>
      </c>
      <c r="R47" s="26">
        <v>216450</v>
      </c>
      <c r="S47" s="27">
        <v>93100</v>
      </c>
      <c r="T47" s="27">
        <v>147600</v>
      </c>
      <c r="U47" s="25">
        <f t="shared" si="52"/>
        <v>398500</v>
      </c>
      <c r="V47" s="26">
        <v>127700</v>
      </c>
      <c r="W47" s="27">
        <v>70100</v>
      </c>
      <c r="X47" s="27">
        <v>200700</v>
      </c>
    </row>
    <row r="48" spans="2:36" ht="15" customHeight="1">
      <c r="B48" s="203" t="s">
        <v>40</v>
      </c>
      <c r="C48" s="203"/>
      <c r="D48" s="203"/>
      <c r="E48" s="203" t="s">
        <v>49</v>
      </c>
      <c r="F48" s="203"/>
      <c r="G48" s="203"/>
      <c r="H48" s="203"/>
      <c r="I48" s="200">
        <v>44990</v>
      </c>
      <c r="J48" s="200"/>
      <c r="K48" s="200"/>
      <c r="L48" s="200"/>
      <c r="M48" s="199">
        <v>44991</v>
      </c>
      <c r="N48" s="199"/>
      <c r="O48" s="199"/>
      <c r="P48" s="199"/>
      <c r="Q48" s="199">
        <v>44992</v>
      </c>
      <c r="R48" s="199"/>
      <c r="S48" s="199"/>
      <c r="T48" s="199"/>
      <c r="U48" s="199">
        <v>44993</v>
      </c>
      <c r="V48" s="199"/>
      <c r="W48" s="199"/>
      <c r="X48" s="199"/>
      <c r="Y48" s="199">
        <v>44994</v>
      </c>
      <c r="Z48" s="199"/>
      <c r="AA48" s="199"/>
      <c r="AB48" s="199"/>
      <c r="AC48" s="199">
        <v>44995</v>
      </c>
      <c r="AD48" s="199"/>
      <c r="AE48" s="199"/>
      <c r="AF48" s="199"/>
      <c r="AG48" s="204">
        <v>44996</v>
      </c>
      <c r="AH48" s="204"/>
      <c r="AI48" s="204"/>
      <c r="AJ48" s="204"/>
    </row>
    <row r="49" spans="2:36" ht="15" customHeight="1">
      <c r="B49" s="201" t="s">
        <v>0</v>
      </c>
      <c r="C49" s="201"/>
      <c r="D49" s="201"/>
      <c r="E49" s="6" t="s">
        <v>41</v>
      </c>
      <c r="F49" s="7" t="s">
        <v>30</v>
      </c>
      <c r="G49" s="76" t="s">
        <v>42</v>
      </c>
      <c r="H49" s="16" t="s">
        <v>43</v>
      </c>
      <c r="I49" s="10" t="s">
        <v>14</v>
      </c>
      <c r="J49" s="11" t="s">
        <v>16</v>
      </c>
      <c r="K49" s="12" t="s">
        <v>18</v>
      </c>
      <c r="L49" s="12" t="s">
        <v>20</v>
      </c>
      <c r="M49" s="10" t="s">
        <v>14</v>
      </c>
      <c r="N49" s="11" t="s">
        <v>16</v>
      </c>
      <c r="O49" s="12" t="s">
        <v>18</v>
      </c>
      <c r="P49" s="12" t="s">
        <v>20</v>
      </c>
      <c r="Q49" s="10" t="s">
        <v>14</v>
      </c>
      <c r="R49" s="11" t="s">
        <v>16</v>
      </c>
      <c r="S49" s="12" t="s">
        <v>18</v>
      </c>
      <c r="T49" s="12" t="s">
        <v>20</v>
      </c>
      <c r="U49" s="10" t="s">
        <v>14</v>
      </c>
      <c r="V49" s="11" t="s">
        <v>16</v>
      </c>
      <c r="W49" s="12" t="s">
        <v>18</v>
      </c>
      <c r="X49" s="12" t="s">
        <v>20</v>
      </c>
      <c r="Y49" s="10" t="s">
        <v>14</v>
      </c>
      <c r="Z49" s="11" t="s">
        <v>16</v>
      </c>
      <c r="AA49" s="12" t="s">
        <v>18</v>
      </c>
      <c r="AB49" s="12" t="s">
        <v>20</v>
      </c>
      <c r="AC49" s="10" t="s">
        <v>14</v>
      </c>
      <c r="AD49" s="11" t="s">
        <v>16</v>
      </c>
      <c r="AE49" s="12" t="s">
        <v>18</v>
      </c>
      <c r="AF49" s="12" t="s">
        <v>20</v>
      </c>
      <c r="AG49" s="10" t="s">
        <v>14</v>
      </c>
      <c r="AH49" s="11" t="s">
        <v>16</v>
      </c>
      <c r="AI49" s="12" t="s">
        <v>18</v>
      </c>
      <c r="AJ49" s="12" t="s">
        <v>20</v>
      </c>
    </row>
    <row r="50" spans="2:36" ht="15" customHeight="1">
      <c r="B50" s="194" t="s">
        <v>9</v>
      </c>
      <c r="C50" s="195" t="s">
        <v>1</v>
      </c>
      <c r="D50" s="195"/>
      <c r="E50" s="19">
        <f>I50+M50+Q50+U50+Y50+AC50+AG50</f>
        <v>215042</v>
      </c>
      <c r="F50" s="20">
        <f t="shared" ref="F50:H52" si="53">J50+N50+R50+V50+Z50+AD50+AH50</f>
        <v>67838</v>
      </c>
      <c r="G50" s="21">
        <f t="shared" si="53"/>
        <v>67259</v>
      </c>
      <c r="H50" s="21">
        <f t="shared" si="53"/>
        <v>79945</v>
      </c>
      <c r="I50" s="19">
        <f>SUM(J50:L50)</f>
        <v>17971</v>
      </c>
      <c r="J50" s="20">
        <f>J51+J52</f>
        <v>5229</v>
      </c>
      <c r="K50" s="21">
        <f t="shared" ref="K50:L50" si="54">K51+K52</f>
        <v>6158</v>
      </c>
      <c r="L50" s="21">
        <f t="shared" si="54"/>
        <v>6584</v>
      </c>
      <c r="M50" s="19">
        <f>SUM(N50:P50)</f>
        <v>33628</v>
      </c>
      <c r="N50" s="20">
        <f>N51+N52</f>
        <v>10989</v>
      </c>
      <c r="O50" s="21">
        <f t="shared" ref="O50:P50" si="55">O51+O52</f>
        <v>10377</v>
      </c>
      <c r="P50" s="21">
        <f t="shared" si="55"/>
        <v>12262</v>
      </c>
      <c r="Q50" s="19">
        <f>SUM(R50:T50)</f>
        <v>34319</v>
      </c>
      <c r="R50" s="20">
        <f>R51+R52</f>
        <v>11062</v>
      </c>
      <c r="S50" s="21">
        <f t="shared" ref="S50:T50" si="56">S51+S52</f>
        <v>10519</v>
      </c>
      <c r="T50" s="21">
        <f t="shared" si="56"/>
        <v>12738</v>
      </c>
      <c r="U50" s="19">
        <f>SUM(V50:X50)</f>
        <v>34265</v>
      </c>
      <c r="V50" s="20">
        <f>V51+V52</f>
        <v>11357</v>
      </c>
      <c r="W50" s="21">
        <f t="shared" ref="W50:X50" si="57">W51+W52</f>
        <v>10274</v>
      </c>
      <c r="X50" s="21">
        <f t="shared" si="57"/>
        <v>12634</v>
      </c>
      <c r="Y50" s="19">
        <f>SUM(Z50:AB50)</f>
        <v>33970</v>
      </c>
      <c r="Z50" s="20">
        <f>Z51+Z52</f>
        <v>11181</v>
      </c>
      <c r="AA50" s="21">
        <f t="shared" ref="AA50:AB50" si="58">AA51+AA52</f>
        <v>10118</v>
      </c>
      <c r="AB50" s="21">
        <f t="shared" si="58"/>
        <v>12671</v>
      </c>
      <c r="AC50" s="19">
        <f>SUM(AD50:AF50)</f>
        <v>34889</v>
      </c>
      <c r="AD50" s="20">
        <f>AD51+AD52</f>
        <v>10743</v>
      </c>
      <c r="AE50" s="21">
        <f t="shared" ref="AE50:AF50" si="59">AE51+AE52</f>
        <v>10828</v>
      </c>
      <c r="AF50" s="21">
        <f t="shared" si="59"/>
        <v>13318</v>
      </c>
      <c r="AG50" s="19">
        <f>SUM(AH50:AJ50)</f>
        <v>26000</v>
      </c>
      <c r="AH50" s="20">
        <f>AH51+AH52</f>
        <v>7277</v>
      </c>
      <c r="AI50" s="21">
        <f t="shared" ref="AI50:AJ50" si="60">AI51+AI52</f>
        <v>8985</v>
      </c>
      <c r="AJ50" s="21">
        <f t="shared" si="60"/>
        <v>9738</v>
      </c>
    </row>
    <row r="51" spans="2:36" ht="15" customHeight="1">
      <c r="B51" s="194"/>
      <c r="C51" s="194" t="s">
        <v>2</v>
      </c>
      <c r="D51" s="4" t="s">
        <v>3</v>
      </c>
      <c r="E51" s="22">
        <f t="shared" ref="E51:E52" si="61">I51+M51+Q51+U51+Y51+AC51+AG51</f>
        <v>110109</v>
      </c>
      <c r="F51" s="23">
        <f t="shared" si="53"/>
        <v>35518</v>
      </c>
      <c r="G51" s="24">
        <f t="shared" si="53"/>
        <v>34170</v>
      </c>
      <c r="H51" s="24">
        <f t="shared" si="53"/>
        <v>40421</v>
      </c>
      <c r="I51" s="22">
        <f t="shared" ref="I51:I56" si="62">SUM(J51:L51)</f>
        <v>9118</v>
      </c>
      <c r="J51" s="23">
        <v>2604</v>
      </c>
      <c r="K51" s="24">
        <v>3190</v>
      </c>
      <c r="L51" s="24">
        <v>3324</v>
      </c>
      <c r="M51" s="22">
        <f t="shared" ref="M51:M56" si="63">SUM(N51:P51)</f>
        <v>17284</v>
      </c>
      <c r="N51" s="23">
        <v>5791</v>
      </c>
      <c r="O51" s="24">
        <v>5283</v>
      </c>
      <c r="P51" s="24">
        <v>6210</v>
      </c>
      <c r="Q51" s="22">
        <f t="shared" ref="Q51:Q56" si="64">SUM(R51:T51)</f>
        <v>17581</v>
      </c>
      <c r="R51" s="23">
        <v>5846</v>
      </c>
      <c r="S51" s="24">
        <v>5300</v>
      </c>
      <c r="T51" s="24">
        <v>6435</v>
      </c>
      <c r="U51" s="22">
        <f t="shared" ref="U51:U56" si="65">SUM(V51:X51)</f>
        <v>17590</v>
      </c>
      <c r="V51" s="23">
        <v>5945</v>
      </c>
      <c r="W51" s="24">
        <v>5249</v>
      </c>
      <c r="X51" s="24">
        <v>6396</v>
      </c>
      <c r="Y51" s="22">
        <f t="shared" ref="Y51:Y56" si="66">SUM(Z51:AB51)</f>
        <v>17310</v>
      </c>
      <c r="Z51" s="23">
        <v>5872</v>
      </c>
      <c r="AA51" s="24">
        <v>5066</v>
      </c>
      <c r="AB51" s="24">
        <v>6372</v>
      </c>
      <c r="AC51" s="22">
        <f t="shared" ref="AC51:AC56" si="67">SUM(AD51:AF51)</f>
        <v>17837</v>
      </c>
      <c r="AD51" s="23">
        <v>5654</v>
      </c>
      <c r="AE51" s="24">
        <v>5473</v>
      </c>
      <c r="AF51" s="24">
        <v>6710</v>
      </c>
      <c r="AG51" s="22">
        <f t="shared" ref="AG51:AG56" si="68">SUM(AH51:AJ51)</f>
        <v>13389</v>
      </c>
      <c r="AH51" s="23">
        <v>3806</v>
      </c>
      <c r="AI51" s="24">
        <v>4609</v>
      </c>
      <c r="AJ51" s="24">
        <v>4974</v>
      </c>
    </row>
    <row r="52" spans="2:36" ht="15" customHeight="1">
      <c r="B52" s="194"/>
      <c r="C52" s="194"/>
      <c r="D52" s="75" t="s">
        <v>4</v>
      </c>
      <c r="E52" s="25">
        <f t="shared" si="61"/>
        <v>104933</v>
      </c>
      <c r="F52" s="26">
        <f t="shared" si="53"/>
        <v>32320</v>
      </c>
      <c r="G52" s="27">
        <f t="shared" si="53"/>
        <v>33089</v>
      </c>
      <c r="H52" s="27">
        <f t="shared" si="53"/>
        <v>39524</v>
      </c>
      <c r="I52" s="25">
        <f t="shared" si="62"/>
        <v>8853</v>
      </c>
      <c r="J52" s="26">
        <v>2625</v>
      </c>
      <c r="K52" s="27">
        <v>2968</v>
      </c>
      <c r="L52" s="27">
        <v>3260</v>
      </c>
      <c r="M52" s="25">
        <f t="shared" si="63"/>
        <v>16344</v>
      </c>
      <c r="N52" s="26">
        <v>5198</v>
      </c>
      <c r="O52" s="27">
        <v>5094</v>
      </c>
      <c r="P52" s="27">
        <v>6052</v>
      </c>
      <c r="Q52" s="25">
        <f t="shared" si="64"/>
        <v>16738</v>
      </c>
      <c r="R52" s="26">
        <v>5216</v>
      </c>
      <c r="S52" s="27">
        <v>5219</v>
      </c>
      <c r="T52" s="27">
        <v>6303</v>
      </c>
      <c r="U52" s="25">
        <f t="shared" si="65"/>
        <v>16675</v>
      </c>
      <c r="V52" s="26">
        <v>5412</v>
      </c>
      <c r="W52" s="27">
        <v>5025</v>
      </c>
      <c r="X52" s="27">
        <v>6238</v>
      </c>
      <c r="Y52" s="25">
        <f t="shared" si="66"/>
        <v>16660</v>
      </c>
      <c r="Z52" s="26">
        <v>5309</v>
      </c>
      <c r="AA52" s="27">
        <v>5052</v>
      </c>
      <c r="AB52" s="27">
        <v>6299</v>
      </c>
      <c r="AC52" s="25">
        <f t="shared" si="67"/>
        <v>17052</v>
      </c>
      <c r="AD52" s="26">
        <v>5089</v>
      </c>
      <c r="AE52" s="27">
        <v>5355</v>
      </c>
      <c r="AF52" s="27">
        <v>6608</v>
      </c>
      <c r="AG52" s="25">
        <f t="shared" si="68"/>
        <v>12611</v>
      </c>
      <c r="AH52" s="26">
        <v>3471</v>
      </c>
      <c r="AI52" s="27">
        <v>4376</v>
      </c>
      <c r="AJ52" s="27">
        <v>4764</v>
      </c>
    </row>
    <row r="53" spans="2:36" ht="15" customHeight="1">
      <c r="B53" s="194"/>
      <c r="C53" s="202" t="s">
        <v>27</v>
      </c>
      <c r="D53" s="58" t="s">
        <v>28</v>
      </c>
      <c r="E53" s="59">
        <f>SUM(F53:H53)</f>
        <v>171071</v>
      </c>
      <c r="F53" s="60">
        <f>N50+R50+V50+Z50+AD50</f>
        <v>55332</v>
      </c>
      <c r="G53" s="61">
        <f t="shared" ref="G53:H53" si="69">O50+S50+W50+AA50+AE50</f>
        <v>52116</v>
      </c>
      <c r="H53" s="61">
        <f t="shared" si="69"/>
        <v>63623</v>
      </c>
      <c r="I53" s="59">
        <f t="shared" si="62"/>
        <v>0</v>
      </c>
      <c r="J53" s="60"/>
      <c r="K53" s="61"/>
      <c r="L53" s="61"/>
      <c r="M53" s="59">
        <f t="shared" si="63"/>
        <v>0</v>
      </c>
      <c r="N53" s="60"/>
      <c r="O53" s="61"/>
      <c r="P53" s="61"/>
      <c r="Q53" s="59">
        <f t="shared" si="64"/>
        <v>0</v>
      </c>
      <c r="R53" s="60"/>
      <c r="S53" s="61"/>
      <c r="T53" s="61"/>
      <c r="U53" s="59">
        <f t="shared" si="65"/>
        <v>0</v>
      </c>
      <c r="V53" s="60"/>
      <c r="W53" s="61"/>
      <c r="X53" s="61"/>
      <c r="Y53" s="59">
        <f t="shared" si="66"/>
        <v>0</v>
      </c>
      <c r="Z53" s="60"/>
      <c r="AA53" s="61"/>
      <c r="AB53" s="61"/>
      <c r="AC53" s="59">
        <f t="shared" si="67"/>
        <v>0</v>
      </c>
      <c r="AD53" s="60"/>
      <c r="AE53" s="61"/>
      <c r="AF53" s="61"/>
      <c r="AG53" s="59">
        <f t="shared" si="68"/>
        <v>0</v>
      </c>
      <c r="AH53" s="60"/>
      <c r="AI53" s="61"/>
      <c r="AJ53" s="61"/>
    </row>
    <row r="54" spans="2:36" ht="15" customHeight="1">
      <c r="B54" s="194"/>
      <c r="C54" s="202"/>
      <c r="D54" s="62" t="s">
        <v>29</v>
      </c>
      <c r="E54" s="63">
        <f>SUM(F54:H54)</f>
        <v>43971</v>
      </c>
      <c r="F54" s="64">
        <f>J50+AH50</f>
        <v>12506</v>
      </c>
      <c r="G54" s="65">
        <f t="shared" ref="G54:H54" si="70">K50+AI50</f>
        <v>15143</v>
      </c>
      <c r="H54" s="65">
        <f t="shared" si="70"/>
        <v>16322</v>
      </c>
      <c r="I54" s="63">
        <f t="shared" si="62"/>
        <v>0</v>
      </c>
      <c r="J54" s="64"/>
      <c r="K54" s="65"/>
      <c r="L54" s="65"/>
      <c r="M54" s="63">
        <f t="shared" si="63"/>
        <v>0</v>
      </c>
      <c r="N54" s="64"/>
      <c r="O54" s="65"/>
      <c r="P54" s="65"/>
      <c r="Q54" s="63">
        <f t="shared" si="64"/>
        <v>0</v>
      </c>
      <c r="R54" s="64"/>
      <c r="S54" s="65"/>
      <c r="T54" s="65"/>
      <c r="U54" s="63">
        <f t="shared" si="65"/>
        <v>0</v>
      </c>
      <c r="V54" s="64"/>
      <c r="W54" s="65"/>
      <c r="X54" s="65"/>
      <c r="Y54" s="63">
        <f t="shared" si="66"/>
        <v>0</v>
      </c>
      <c r="Z54" s="64"/>
      <c r="AA54" s="65"/>
      <c r="AB54" s="65"/>
      <c r="AC54" s="63">
        <f t="shared" si="67"/>
        <v>0</v>
      </c>
      <c r="AD54" s="64"/>
      <c r="AE54" s="65"/>
      <c r="AF54" s="65"/>
      <c r="AG54" s="63">
        <f t="shared" si="68"/>
        <v>0</v>
      </c>
      <c r="AH54" s="64"/>
      <c r="AI54" s="65"/>
      <c r="AJ54" s="65"/>
    </row>
    <row r="55" spans="2:36" ht="15" customHeight="1">
      <c r="B55" s="194"/>
      <c r="C55" s="194" t="s">
        <v>5</v>
      </c>
      <c r="D55" s="4" t="s">
        <v>6</v>
      </c>
      <c r="E55" s="22">
        <f t="shared" ref="E55:H56" si="71">I55+M55+Q55+U55+Y55+AC55+AG55</f>
        <v>181305</v>
      </c>
      <c r="F55" s="23">
        <f t="shared" si="71"/>
        <v>58652</v>
      </c>
      <c r="G55" s="24">
        <f t="shared" si="71"/>
        <v>55416</v>
      </c>
      <c r="H55" s="24">
        <f t="shared" si="71"/>
        <v>67237</v>
      </c>
      <c r="I55" s="22">
        <f t="shared" si="62"/>
        <v>14156</v>
      </c>
      <c r="J55" s="23">
        <v>4161</v>
      </c>
      <c r="K55" s="24">
        <v>4752</v>
      </c>
      <c r="L55" s="24">
        <v>5243</v>
      </c>
      <c r="M55" s="22">
        <f t="shared" si="63"/>
        <v>28711</v>
      </c>
      <c r="N55" s="23">
        <v>9607</v>
      </c>
      <c r="O55" s="24">
        <v>8676</v>
      </c>
      <c r="P55" s="24">
        <v>10428</v>
      </c>
      <c r="Q55" s="22">
        <f t="shared" si="64"/>
        <v>29199</v>
      </c>
      <c r="R55" s="23">
        <v>9693</v>
      </c>
      <c r="S55" s="24">
        <v>8714</v>
      </c>
      <c r="T55" s="24">
        <v>10792</v>
      </c>
      <c r="U55" s="22">
        <f t="shared" si="65"/>
        <v>29418</v>
      </c>
      <c r="V55" s="23">
        <v>10077</v>
      </c>
      <c r="W55" s="24">
        <v>8622</v>
      </c>
      <c r="X55" s="24">
        <v>10719</v>
      </c>
      <c r="Y55" s="22">
        <f t="shared" si="66"/>
        <v>29240</v>
      </c>
      <c r="Z55" s="23">
        <v>9889</v>
      </c>
      <c r="AA55" s="24">
        <v>8517</v>
      </c>
      <c r="AB55" s="24">
        <v>10834</v>
      </c>
      <c r="AC55" s="22">
        <f t="shared" si="67"/>
        <v>29618</v>
      </c>
      <c r="AD55" s="23">
        <v>9339</v>
      </c>
      <c r="AE55" s="24">
        <v>8983</v>
      </c>
      <c r="AF55" s="24">
        <v>11296</v>
      </c>
      <c r="AG55" s="22">
        <f t="shared" si="68"/>
        <v>20963</v>
      </c>
      <c r="AH55" s="23">
        <v>5886</v>
      </c>
      <c r="AI55" s="24">
        <v>7152</v>
      </c>
      <c r="AJ55" s="24">
        <v>7925</v>
      </c>
    </row>
    <row r="56" spans="2:36" ht="15" customHeight="1">
      <c r="B56" s="194"/>
      <c r="C56" s="194"/>
      <c r="D56" s="5" t="s">
        <v>7</v>
      </c>
      <c r="E56" s="28">
        <f t="shared" si="71"/>
        <v>33737</v>
      </c>
      <c r="F56" s="29">
        <f t="shared" si="71"/>
        <v>9186</v>
      </c>
      <c r="G56" s="30">
        <f t="shared" si="71"/>
        <v>11843</v>
      </c>
      <c r="H56" s="30">
        <f t="shared" si="71"/>
        <v>12708</v>
      </c>
      <c r="I56" s="28">
        <f t="shared" si="62"/>
        <v>3815</v>
      </c>
      <c r="J56" s="29">
        <v>1068</v>
      </c>
      <c r="K56" s="30">
        <v>1406</v>
      </c>
      <c r="L56" s="30">
        <v>1341</v>
      </c>
      <c r="M56" s="28">
        <f t="shared" si="63"/>
        <v>4917</v>
      </c>
      <c r="N56" s="29">
        <v>1382</v>
      </c>
      <c r="O56" s="30">
        <v>1701</v>
      </c>
      <c r="P56" s="30">
        <v>1834</v>
      </c>
      <c r="Q56" s="28">
        <f t="shared" si="64"/>
        <v>5120</v>
      </c>
      <c r="R56" s="29">
        <v>1369</v>
      </c>
      <c r="S56" s="30">
        <v>1805</v>
      </c>
      <c r="T56" s="30">
        <v>1946</v>
      </c>
      <c r="U56" s="28">
        <f t="shared" si="65"/>
        <v>4847</v>
      </c>
      <c r="V56" s="29">
        <v>1280</v>
      </c>
      <c r="W56" s="30">
        <v>1652</v>
      </c>
      <c r="X56" s="30">
        <v>1915</v>
      </c>
      <c r="Y56" s="28">
        <f t="shared" si="66"/>
        <v>4730</v>
      </c>
      <c r="Z56" s="29">
        <v>1292</v>
      </c>
      <c r="AA56" s="30">
        <v>1601</v>
      </c>
      <c r="AB56" s="30">
        <v>1837</v>
      </c>
      <c r="AC56" s="28">
        <f t="shared" si="67"/>
        <v>5271</v>
      </c>
      <c r="AD56" s="29">
        <v>1404</v>
      </c>
      <c r="AE56" s="30">
        <v>1845</v>
      </c>
      <c r="AF56" s="30">
        <v>2022</v>
      </c>
      <c r="AG56" s="28">
        <f t="shared" si="68"/>
        <v>5037</v>
      </c>
      <c r="AH56" s="29">
        <v>1391</v>
      </c>
      <c r="AI56" s="30">
        <v>1833</v>
      </c>
      <c r="AJ56" s="30">
        <v>1813</v>
      </c>
    </row>
    <row r="57" spans="2:36" ht="15" customHeight="1">
      <c r="B57" s="194"/>
      <c r="C57" s="194"/>
      <c r="D57" s="75" t="s">
        <v>8</v>
      </c>
      <c r="E57" s="49">
        <f>E56/E50</f>
        <v>0.15688563164405092</v>
      </c>
      <c r="F57" s="50">
        <f t="shared" ref="F57:H57" si="72">F56/F50</f>
        <v>0.13541083168725493</v>
      </c>
      <c r="G57" s="51">
        <f t="shared" si="72"/>
        <v>0.17608052453946685</v>
      </c>
      <c r="H57" s="51">
        <f t="shared" si="72"/>
        <v>0.15895928450809932</v>
      </c>
      <c r="I57" s="49">
        <f>I56/I50</f>
        <v>0.21228646152133993</v>
      </c>
      <c r="J57" s="50">
        <f t="shared" ref="J57:L57" si="73">J56/J50</f>
        <v>0.20424555364314401</v>
      </c>
      <c r="K57" s="51">
        <f t="shared" si="73"/>
        <v>0.22832088340370249</v>
      </c>
      <c r="L57" s="51">
        <f t="shared" si="73"/>
        <v>0.20367557715674361</v>
      </c>
      <c r="M57" s="49">
        <f>M56/M50</f>
        <v>0.14621743784941121</v>
      </c>
      <c r="N57" s="50">
        <f t="shared" ref="N57:P57" si="74">N56/N50</f>
        <v>0.12576212576212575</v>
      </c>
      <c r="O57" s="51">
        <f t="shared" si="74"/>
        <v>0.16392020815264527</v>
      </c>
      <c r="P57" s="51">
        <f t="shared" si="74"/>
        <v>0.14956777034741478</v>
      </c>
      <c r="Q57" s="49">
        <f>Q56/Q50</f>
        <v>0.14918849616830326</v>
      </c>
      <c r="R57" s="50">
        <f t="shared" ref="R57:T57" si="75">R56/R50</f>
        <v>0.12375700596637136</v>
      </c>
      <c r="S57" s="51">
        <f t="shared" si="75"/>
        <v>0.17159425800931646</v>
      </c>
      <c r="T57" s="51">
        <f t="shared" si="75"/>
        <v>0.15277123567279008</v>
      </c>
      <c r="U57" s="49">
        <f>U56/U50</f>
        <v>0.14145629651247629</v>
      </c>
      <c r="V57" s="50">
        <f t="shared" ref="V57:X57" si="76">V56/V50</f>
        <v>0.11270582019899622</v>
      </c>
      <c r="W57" s="51">
        <f t="shared" si="76"/>
        <v>0.16079423788203231</v>
      </c>
      <c r="X57" s="51">
        <f t="shared" si="76"/>
        <v>0.15157511476966914</v>
      </c>
      <c r="Y57" s="49">
        <f>Y56/Y50</f>
        <v>0.13924050632911392</v>
      </c>
      <c r="Z57" s="50">
        <f t="shared" ref="Z57:AB57" si="77">Z56/Z50</f>
        <v>0.11555317055719524</v>
      </c>
      <c r="AA57" s="51">
        <f t="shared" si="77"/>
        <v>0.15823285234236015</v>
      </c>
      <c r="AB57" s="51">
        <f t="shared" si="77"/>
        <v>0.14497671849104254</v>
      </c>
      <c r="AC57" s="49">
        <f>AC56/AC50</f>
        <v>0.15107913669064749</v>
      </c>
      <c r="AD57" s="50">
        <f t="shared" ref="AD57:AF57" si="78">AD56/AD50</f>
        <v>0.13068975146607092</v>
      </c>
      <c r="AE57" s="51">
        <f t="shared" si="78"/>
        <v>0.1703915773919468</v>
      </c>
      <c r="AF57" s="51">
        <f t="shared" si="78"/>
        <v>0.15182459828803124</v>
      </c>
      <c r="AG57" s="49">
        <f>AG56/AG50</f>
        <v>0.19373076923076923</v>
      </c>
      <c r="AH57" s="50">
        <f t="shared" ref="AH57:AJ57" si="79">AH56/AH50</f>
        <v>0.19115019925793597</v>
      </c>
      <c r="AI57" s="51">
        <f t="shared" si="79"/>
        <v>0.20400667779632722</v>
      </c>
      <c r="AJ57" s="51">
        <f t="shared" si="79"/>
        <v>0.18617785993017047</v>
      </c>
    </row>
    <row r="58" spans="2:36" ht="15" customHeight="1">
      <c r="B58" s="194" t="s">
        <v>13</v>
      </c>
      <c r="C58" s="195" t="s">
        <v>10</v>
      </c>
      <c r="D58" s="195"/>
      <c r="E58" s="19">
        <f t="shared" ref="E58:H60" si="80">I58+M58+Q58+U58+Y58+AC58+AG58</f>
        <v>117021664</v>
      </c>
      <c r="F58" s="20">
        <f t="shared" si="80"/>
        <v>40680245</v>
      </c>
      <c r="G58" s="21">
        <f t="shared" si="80"/>
        <v>35950909</v>
      </c>
      <c r="H58" s="21">
        <f t="shared" si="80"/>
        <v>40390510</v>
      </c>
      <c r="I58" s="19">
        <f>SUM(J58:L58)</f>
        <v>9480640</v>
      </c>
      <c r="J58" s="20">
        <f>J59+J60</f>
        <v>3037259</v>
      </c>
      <c r="K58" s="21">
        <f t="shared" ref="K58:L58" si="81">K59+K60</f>
        <v>3296180</v>
      </c>
      <c r="L58" s="21">
        <f t="shared" si="81"/>
        <v>3147201</v>
      </c>
      <c r="M58" s="19">
        <f>SUM(N58:P58)</f>
        <v>18552042</v>
      </c>
      <c r="N58" s="20">
        <f>N59+N60</f>
        <v>6592177</v>
      </c>
      <c r="O58" s="21">
        <f t="shared" ref="O58:P58" si="82">O59+O60</f>
        <v>5641191</v>
      </c>
      <c r="P58" s="21">
        <f t="shared" si="82"/>
        <v>6318674</v>
      </c>
      <c r="Q58" s="19">
        <f>SUM(R58:T58)</f>
        <v>18500553</v>
      </c>
      <c r="R58" s="20">
        <f>R59+R60</f>
        <v>6626038</v>
      </c>
      <c r="S58" s="21">
        <f t="shared" ref="S58:T58" si="83">S59+S60</f>
        <v>5457398</v>
      </c>
      <c r="T58" s="21">
        <f t="shared" si="83"/>
        <v>6417117</v>
      </c>
      <c r="U58" s="19">
        <f>SUM(V58:X58)</f>
        <v>18611054</v>
      </c>
      <c r="V58" s="20">
        <f>V59+V60</f>
        <v>6752089</v>
      </c>
      <c r="W58" s="21">
        <f t="shared" ref="W58:X58" si="84">W59+W60</f>
        <v>5510053</v>
      </c>
      <c r="X58" s="21">
        <f t="shared" si="84"/>
        <v>6348912</v>
      </c>
      <c r="Y58" s="19">
        <f>SUM(Z58:AB58)</f>
        <v>18446099</v>
      </c>
      <c r="Z58" s="20">
        <f>Z59+Z60</f>
        <v>6595446</v>
      </c>
      <c r="AA58" s="21">
        <f t="shared" ref="AA58:AB58" si="85">AA59+AA60</f>
        <v>5326503</v>
      </c>
      <c r="AB58" s="21">
        <f t="shared" si="85"/>
        <v>6524150</v>
      </c>
      <c r="AC58" s="19">
        <f>SUM(AD58:AF58)</f>
        <v>19122918</v>
      </c>
      <c r="AD58" s="20">
        <f>AD59+AD60</f>
        <v>6624243</v>
      </c>
      <c r="AE58" s="21">
        <f t="shared" ref="AE58:AF58" si="86">AE59+AE60</f>
        <v>5794425</v>
      </c>
      <c r="AF58" s="21">
        <f t="shared" si="86"/>
        <v>6704250</v>
      </c>
      <c r="AG58" s="19">
        <f>SUM(AH58:AJ58)</f>
        <v>14308358</v>
      </c>
      <c r="AH58" s="20">
        <f>AH59+AH60</f>
        <v>4452993</v>
      </c>
      <c r="AI58" s="21">
        <f t="shared" ref="AI58:AJ58" si="87">AI59+AI60</f>
        <v>4925159</v>
      </c>
      <c r="AJ58" s="21">
        <f t="shared" si="87"/>
        <v>4930206</v>
      </c>
    </row>
    <row r="59" spans="2:36" ht="15" customHeight="1">
      <c r="B59" s="194"/>
      <c r="C59" s="196" t="s">
        <v>11</v>
      </c>
      <c r="D59" s="196"/>
      <c r="E59" s="52">
        <f t="shared" si="80"/>
        <v>115464464</v>
      </c>
      <c r="F59" s="53">
        <f t="shared" si="80"/>
        <v>40193945</v>
      </c>
      <c r="G59" s="54">
        <f t="shared" si="80"/>
        <v>35505859</v>
      </c>
      <c r="H59" s="54">
        <f t="shared" si="80"/>
        <v>39764660</v>
      </c>
      <c r="I59" s="52">
        <f t="shared" ref="I59:I60" si="88">SUM(J59:L59)</f>
        <v>9300740</v>
      </c>
      <c r="J59" s="53">
        <v>2937659</v>
      </c>
      <c r="K59" s="54">
        <v>3257280</v>
      </c>
      <c r="L59" s="54">
        <v>3105801</v>
      </c>
      <c r="M59" s="52">
        <f t="shared" ref="M59:M60" si="89">SUM(N59:P59)</f>
        <v>18214792</v>
      </c>
      <c r="N59" s="53">
        <v>6505977</v>
      </c>
      <c r="O59" s="54">
        <v>5529341</v>
      </c>
      <c r="P59" s="54">
        <v>6179474</v>
      </c>
      <c r="Q59" s="52">
        <f t="shared" ref="Q59:Q60" si="90">SUM(R59:T59)</f>
        <v>18371203</v>
      </c>
      <c r="R59" s="53">
        <v>6607288</v>
      </c>
      <c r="S59" s="54">
        <v>5428248</v>
      </c>
      <c r="T59" s="54">
        <v>6335667</v>
      </c>
      <c r="U59" s="52">
        <f t="shared" ref="U59:U60" si="91">SUM(V59:X59)</f>
        <v>18466004</v>
      </c>
      <c r="V59" s="53">
        <v>6717989</v>
      </c>
      <c r="W59" s="54">
        <v>5477953</v>
      </c>
      <c r="X59" s="54">
        <v>6270062</v>
      </c>
      <c r="Y59" s="52">
        <f t="shared" ref="Y59:Y60" si="92">SUM(Z59:AB59)</f>
        <v>18243399</v>
      </c>
      <c r="Z59" s="53">
        <v>6568946</v>
      </c>
      <c r="AA59" s="54">
        <v>5283503</v>
      </c>
      <c r="AB59" s="54">
        <v>6390950</v>
      </c>
      <c r="AC59" s="52">
        <f t="shared" ref="AC59:AC60" si="93">SUM(AD59:AF59)</f>
        <v>18949468</v>
      </c>
      <c r="AD59" s="53">
        <v>6520193</v>
      </c>
      <c r="AE59" s="54">
        <v>5750875</v>
      </c>
      <c r="AF59" s="54">
        <v>6678400</v>
      </c>
      <c r="AG59" s="52">
        <f t="shared" ref="AG59:AG60" si="94">SUM(AH59:AJ59)</f>
        <v>13918858</v>
      </c>
      <c r="AH59" s="53">
        <v>4335893</v>
      </c>
      <c r="AI59" s="54">
        <v>4778659</v>
      </c>
      <c r="AJ59" s="54">
        <v>4804306</v>
      </c>
    </row>
    <row r="60" spans="2:36" ht="15" customHeight="1">
      <c r="B60" s="194"/>
      <c r="C60" s="197" t="s">
        <v>12</v>
      </c>
      <c r="D60" s="197"/>
      <c r="E60" s="25">
        <f t="shared" si="80"/>
        <v>1557200</v>
      </c>
      <c r="F60" s="26">
        <f t="shared" si="80"/>
        <v>486300</v>
      </c>
      <c r="G60" s="27">
        <f t="shared" si="80"/>
        <v>445050</v>
      </c>
      <c r="H60" s="27">
        <f t="shared" si="80"/>
        <v>625850</v>
      </c>
      <c r="I60" s="25">
        <f t="shared" si="88"/>
        <v>179900</v>
      </c>
      <c r="J60" s="26">
        <v>99600</v>
      </c>
      <c r="K60" s="27">
        <v>38900</v>
      </c>
      <c r="L60" s="27">
        <v>41400</v>
      </c>
      <c r="M60" s="25">
        <f t="shared" si="89"/>
        <v>337250</v>
      </c>
      <c r="N60" s="26">
        <v>86200</v>
      </c>
      <c r="O60" s="27">
        <v>111850</v>
      </c>
      <c r="P60" s="27">
        <v>139200</v>
      </c>
      <c r="Q60" s="25">
        <f t="shared" si="90"/>
        <v>129350</v>
      </c>
      <c r="R60" s="26">
        <v>18750</v>
      </c>
      <c r="S60" s="27">
        <v>29150</v>
      </c>
      <c r="T60" s="27">
        <v>81450</v>
      </c>
      <c r="U60" s="25">
        <f t="shared" si="91"/>
        <v>145050</v>
      </c>
      <c r="V60" s="26">
        <v>34100</v>
      </c>
      <c r="W60" s="27">
        <v>32100</v>
      </c>
      <c r="X60" s="27">
        <v>78850</v>
      </c>
      <c r="Y60" s="25">
        <f t="shared" si="92"/>
        <v>202700</v>
      </c>
      <c r="Z60" s="26">
        <v>26500</v>
      </c>
      <c r="AA60" s="27">
        <v>43000</v>
      </c>
      <c r="AB60" s="27">
        <v>133200</v>
      </c>
      <c r="AC60" s="25">
        <f t="shared" si="93"/>
        <v>173450</v>
      </c>
      <c r="AD60" s="26">
        <v>104050</v>
      </c>
      <c r="AE60" s="27">
        <v>43550</v>
      </c>
      <c r="AF60" s="27">
        <v>25850</v>
      </c>
      <c r="AG60" s="25">
        <f t="shared" si="94"/>
        <v>389500</v>
      </c>
      <c r="AH60" s="26">
        <v>117100</v>
      </c>
      <c r="AI60" s="27">
        <v>146500</v>
      </c>
      <c r="AJ60" s="27">
        <v>125900</v>
      </c>
    </row>
    <row r="61" spans="2:36" ht="15" customHeight="1">
      <c r="B61" s="203" t="s">
        <v>40</v>
      </c>
      <c r="C61" s="203"/>
      <c r="D61" s="203"/>
      <c r="E61" s="203" t="s">
        <v>51</v>
      </c>
      <c r="F61" s="203"/>
      <c r="G61" s="203"/>
      <c r="H61" s="203"/>
      <c r="I61" s="200">
        <v>44997</v>
      </c>
      <c r="J61" s="200"/>
      <c r="K61" s="200"/>
      <c r="L61" s="200"/>
      <c r="M61" s="199">
        <v>44998</v>
      </c>
      <c r="N61" s="199"/>
      <c r="O61" s="199"/>
      <c r="P61" s="199"/>
      <c r="Q61" s="199">
        <v>44999</v>
      </c>
      <c r="R61" s="199"/>
      <c r="S61" s="199"/>
      <c r="T61" s="199"/>
      <c r="U61" s="199">
        <v>45000</v>
      </c>
      <c r="V61" s="199"/>
      <c r="W61" s="199"/>
      <c r="X61" s="199"/>
      <c r="Y61" s="199">
        <v>45001</v>
      </c>
      <c r="Z61" s="199"/>
      <c r="AA61" s="199"/>
      <c r="AB61" s="199"/>
      <c r="AC61" s="199">
        <v>45002</v>
      </c>
      <c r="AD61" s="199"/>
      <c r="AE61" s="199"/>
      <c r="AF61" s="199"/>
      <c r="AG61" s="204">
        <v>45003</v>
      </c>
      <c r="AH61" s="204"/>
      <c r="AI61" s="204"/>
      <c r="AJ61" s="204"/>
    </row>
    <row r="62" spans="2:36" ht="15" customHeight="1">
      <c r="B62" s="201" t="s">
        <v>0</v>
      </c>
      <c r="C62" s="201"/>
      <c r="D62" s="201"/>
      <c r="E62" s="6" t="s">
        <v>41</v>
      </c>
      <c r="F62" s="7" t="s">
        <v>30</v>
      </c>
      <c r="G62" s="76" t="s">
        <v>42</v>
      </c>
      <c r="H62" s="16" t="s">
        <v>43</v>
      </c>
      <c r="I62" s="10" t="s">
        <v>14</v>
      </c>
      <c r="J62" s="11" t="s">
        <v>16</v>
      </c>
      <c r="K62" s="12" t="s">
        <v>18</v>
      </c>
      <c r="L62" s="12" t="s">
        <v>20</v>
      </c>
      <c r="M62" s="10" t="s">
        <v>14</v>
      </c>
      <c r="N62" s="11" t="s">
        <v>16</v>
      </c>
      <c r="O62" s="12" t="s">
        <v>18</v>
      </c>
      <c r="P62" s="12" t="s">
        <v>20</v>
      </c>
      <c r="Q62" s="10" t="s">
        <v>14</v>
      </c>
      <c r="R62" s="11" t="s">
        <v>16</v>
      </c>
      <c r="S62" s="12" t="s">
        <v>18</v>
      </c>
      <c r="T62" s="12" t="s">
        <v>20</v>
      </c>
      <c r="U62" s="10" t="s">
        <v>14</v>
      </c>
      <c r="V62" s="11" t="s">
        <v>16</v>
      </c>
      <c r="W62" s="12" t="s">
        <v>18</v>
      </c>
      <c r="X62" s="12" t="s">
        <v>20</v>
      </c>
      <c r="Y62" s="10" t="s">
        <v>14</v>
      </c>
      <c r="Z62" s="11" t="s">
        <v>16</v>
      </c>
      <c r="AA62" s="12" t="s">
        <v>18</v>
      </c>
      <c r="AB62" s="12" t="s">
        <v>20</v>
      </c>
      <c r="AC62" s="10" t="s">
        <v>14</v>
      </c>
      <c r="AD62" s="11" t="s">
        <v>16</v>
      </c>
      <c r="AE62" s="12" t="s">
        <v>18</v>
      </c>
      <c r="AF62" s="12" t="s">
        <v>20</v>
      </c>
      <c r="AG62" s="10" t="s">
        <v>14</v>
      </c>
      <c r="AH62" s="11" t="s">
        <v>16</v>
      </c>
      <c r="AI62" s="12" t="s">
        <v>18</v>
      </c>
      <c r="AJ62" s="12" t="s">
        <v>20</v>
      </c>
    </row>
    <row r="63" spans="2:36" ht="15" customHeight="1">
      <c r="B63" s="194" t="s">
        <v>9</v>
      </c>
      <c r="C63" s="195" t="s">
        <v>1</v>
      </c>
      <c r="D63" s="195"/>
      <c r="E63" s="19">
        <f>I63+M63+Q63+U63+Y63+AC63+AG63</f>
        <v>213688</v>
      </c>
      <c r="F63" s="20">
        <f t="shared" ref="F63:H65" si="95">J63+N63+R63+V63+Z63+AD63+AH63</f>
        <v>65844</v>
      </c>
      <c r="G63" s="21">
        <f t="shared" si="95"/>
        <v>67788</v>
      </c>
      <c r="H63" s="21">
        <f t="shared" si="95"/>
        <v>80056</v>
      </c>
      <c r="I63" s="19">
        <f>SUM(J63:L63)</f>
        <v>16257</v>
      </c>
      <c r="J63" s="20">
        <f>J64+J65</f>
        <v>4537</v>
      </c>
      <c r="K63" s="21">
        <f t="shared" ref="K63:L63" si="96">K64+K65</f>
        <v>5761</v>
      </c>
      <c r="L63" s="21">
        <f t="shared" si="96"/>
        <v>5959</v>
      </c>
      <c r="M63" s="19">
        <f>SUM(N63:P63)</f>
        <v>32708</v>
      </c>
      <c r="N63" s="20">
        <f>N64+N65</f>
        <v>10158</v>
      </c>
      <c r="O63" s="21">
        <f t="shared" ref="O63:P63" si="97">O64+O65</f>
        <v>10230</v>
      </c>
      <c r="P63" s="21">
        <f t="shared" si="97"/>
        <v>12320</v>
      </c>
      <c r="Q63" s="19">
        <f>SUM(R63:T63)</f>
        <v>34689</v>
      </c>
      <c r="R63" s="20">
        <f>R64+R65</f>
        <v>10924</v>
      </c>
      <c r="S63" s="21">
        <f t="shared" ref="S63:T63" si="98">S64+S65</f>
        <v>10627</v>
      </c>
      <c r="T63" s="21">
        <f t="shared" si="98"/>
        <v>13138</v>
      </c>
      <c r="U63" s="19">
        <f>SUM(V63:X63)</f>
        <v>34508</v>
      </c>
      <c r="V63" s="20">
        <f>V64+V65</f>
        <v>11356</v>
      </c>
      <c r="W63" s="21">
        <f t="shared" ref="W63:X63" si="99">W64+W65</f>
        <v>10297</v>
      </c>
      <c r="X63" s="21">
        <f t="shared" si="99"/>
        <v>12855</v>
      </c>
      <c r="Y63" s="19">
        <f>SUM(Z63:AB63)</f>
        <v>34807</v>
      </c>
      <c r="Z63" s="20">
        <f>Z64+Z65</f>
        <v>11359</v>
      </c>
      <c r="AA63" s="21">
        <f t="shared" ref="AA63:AB63" si="100">AA64+AA65</f>
        <v>10591</v>
      </c>
      <c r="AB63" s="21">
        <f t="shared" si="100"/>
        <v>12857</v>
      </c>
      <c r="AC63" s="19">
        <f>SUM(AD63:AF63)</f>
        <v>34243</v>
      </c>
      <c r="AD63" s="20">
        <f>AD64+AD65</f>
        <v>10262</v>
      </c>
      <c r="AE63" s="21">
        <f t="shared" ref="AE63:AF63" si="101">AE64+AE65</f>
        <v>10867</v>
      </c>
      <c r="AF63" s="21">
        <f t="shared" si="101"/>
        <v>13114</v>
      </c>
      <c r="AG63" s="19">
        <f>SUM(AH63:AJ63)</f>
        <v>26476</v>
      </c>
      <c r="AH63" s="20">
        <f>AH64+AH65</f>
        <v>7248</v>
      </c>
      <c r="AI63" s="21">
        <f t="shared" ref="AI63:AJ63" si="102">AI64+AI65</f>
        <v>9415</v>
      </c>
      <c r="AJ63" s="21">
        <f t="shared" si="102"/>
        <v>9813</v>
      </c>
    </row>
    <row r="64" spans="2:36" ht="15" customHeight="1">
      <c r="B64" s="194"/>
      <c r="C64" s="194" t="s">
        <v>2</v>
      </c>
      <c r="D64" s="4" t="s">
        <v>3</v>
      </c>
      <c r="E64" s="22">
        <f t="shared" ref="E64:E65" si="103">I64+M64+Q64+U64+Y64+AC64+AG64</f>
        <v>109035</v>
      </c>
      <c r="F64" s="23">
        <f t="shared" si="95"/>
        <v>34328</v>
      </c>
      <c r="G64" s="24">
        <f t="shared" si="95"/>
        <v>34149</v>
      </c>
      <c r="H64" s="24">
        <f t="shared" si="95"/>
        <v>40558</v>
      </c>
      <c r="I64" s="22">
        <f t="shared" ref="I64:I69" si="104">SUM(J64:L64)</f>
        <v>8214</v>
      </c>
      <c r="J64" s="23">
        <v>2265</v>
      </c>
      <c r="K64" s="24">
        <v>2924</v>
      </c>
      <c r="L64" s="24">
        <v>3025</v>
      </c>
      <c r="M64" s="22">
        <f t="shared" ref="M64:M69" si="105">SUM(N64:P64)</f>
        <v>16812</v>
      </c>
      <c r="N64" s="23">
        <v>5328</v>
      </c>
      <c r="O64" s="24">
        <v>5227</v>
      </c>
      <c r="P64" s="24">
        <v>6257</v>
      </c>
      <c r="Q64" s="22">
        <f t="shared" ref="Q64:Q69" si="106">SUM(R64:T64)</f>
        <v>17675</v>
      </c>
      <c r="R64" s="23">
        <v>5677</v>
      </c>
      <c r="S64" s="24">
        <v>5327</v>
      </c>
      <c r="T64" s="24">
        <v>6671</v>
      </c>
      <c r="U64" s="22">
        <f t="shared" ref="U64:U69" si="107">SUM(V64:X64)</f>
        <v>17670</v>
      </c>
      <c r="V64" s="23">
        <v>6002</v>
      </c>
      <c r="W64" s="24">
        <v>5129</v>
      </c>
      <c r="X64" s="24">
        <v>6539</v>
      </c>
      <c r="Y64" s="22">
        <f t="shared" ref="Y64:Y69" si="108">SUM(Z64:AB64)</f>
        <v>17753</v>
      </c>
      <c r="Z64" s="23">
        <v>5979</v>
      </c>
      <c r="AA64" s="24">
        <v>5274</v>
      </c>
      <c r="AB64" s="24">
        <v>6500</v>
      </c>
      <c r="AC64" s="22">
        <f t="shared" ref="AC64:AC69" si="109">SUM(AD64:AF64)</f>
        <v>17408</v>
      </c>
      <c r="AD64" s="23">
        <v>5357</v>
      </c>
      <c r="AE64" s="24">
        <v>5441</v>
      </c>
      <c r="AF64" s="24">
        <v>6610</v>
      </c>
      <c r="AG64" s="22">
        <f t="shared" ref="AG64:AG69" si="110">SUM(AH64:AJ64)</f>
        <v>13503</v>
      </c>
      <c r="AH64" s="23">
        <v>3720</v>
      </c>
      <c r="AI64" s="24">
        <v>4827</v>
      </c>
      <c r="AJ64" s="24">
        <v>4956</v>
      </c>
    </row>
    <row r="65" spans="2:36" ht="15" customHeight="1">
      <c r="B65" s="194"/>
      <c r="C65" s="194"/>
      <c r="D65" s="75" t="s">
        <v>4</v>
      </c>
      <c r="E65" s="25">
        <f t="shared" si="103"/>
        <v>104653</v>
      </c>
      <c r="F65" s="26">
        <f t="shared" si="95"/>
        <v>31516</v>
      </c>
      <c r="G65" s="27">
        <f t="shared" si="95"/>
        <v>33639</v>
      </c>
      <c r="H65" s="27">
        <f t="shared" si="95"/>
        <v>39498</v>
      </c>
      <c r="I65" s="25">
        <f t="shared" si="104"/>
        <v>8043</v>
      </c>
      <c r="J65" s="26">
        <v>2272</v>
      </c>
      <c r="K65" s="27">
        <v>2837</v>
      </c>
      <c r="L65" s="27">
        <v>2934</v>
      </c>
      <c r="M65" s="25">
        <f t="shared" si="105"/>
        <v>15896</v>
      </c>
      <c r="N65" s="26">
        <v>4830</v>
      </c>
      <c r="O65" s="27">
        <v>5003</v>
      </c>
      <c r="P65" s="27">
        <v>6063</v>
      </c>
      <c r="Q65" s="25">
        <f t="shared" si="106"/>
        <v>17014</v>
      </c>
      <c r="R65" s="26">
        <v>5247</v>
      </c>
      <c r="S65" s="27">
        <v>5300</v>
      </c>
      <c r="T65" s="27">
        <v>6467</v>
      </c>
      <c r="U65" s="25">
        <f t="shared" si="107"/>
        <v>16838</v>
      </c>
      <c r="V65" s="26">
        <v>5354</v>
      </c>
      <c r="W65" s="27">
        <v>5168</v>
      </c>
      <c r="X65" s="27">
        <v>6316</v>
      </c>
      <c r="Y65" s="25">
        <f t="shared" si="108"/>
        <v>17054</v>
      </c>
      <c r="Z65" s="26">
        <v>5380</v>
      </c>
      <c r="AA65" s="27">
        <v>5317</v>
      </c>
      <c r="AB65" s="27">
        <v>6357</v>
      </c>
      <c r="AC65" s="25">
        <f t="shared" si="109"/>
        <v>16835</v>
      </c>
      <c r="AD65" s="26">
        <v>4905</v>
      </c>
      <c r="AE65" s="27">
        <v>5426</v>
      </c>
      <c r="AF65" s="27">
        <v>6504</v>
      </c>
      <c r="AG65" s="25">
        <f t="shared" si="110"/>
        <v>12973</v>
      </c>
      <c r="AH65" s="26">
        <v>3528</v>
      </c>
      <c r="AI65" s="27">
        <v>4588</v>
      </c>
      <c r="AJ65" s="27">
        <v>4857</v>
      </c>
    </row>
    <row r="66" spans="2:36" ht="15" customHeight="1">
      <c r="B66" s="194"/>
      <c r="C66" s="202" t="s">
        <v>27</v>
      </c>
      <c r="D66" s="58" t="s">
        <v>28</v>
      </c>
      <c r="E66" s="59">
        <f>SUM(F66:H66)</f>
        <v>170955</v>
      </c>
      <c r="F66" s="60">
        <f>N63+R63+V63+Z63+AD63</f>
        <v>54059</v>
      </c>
      <c r="G66" s="61">
        <f t="shared" ref="G66:H66" si="111">O63+S63+W63+AA63+AE63</f>
        <v>52612</v>
      </c>
      <c r="H66" s="61">
        <f t="shared" si="111"/>
        <v>64284</v>
      </c>
      <c r="I66" s="59">
        <f t="shared" si="104"/>
        <v>0</v>
      </c>
      <c r="J66" s="60"/>
      <c r="K66" s="61"/>
      <c r="L66" s="61"/>
      <c r="M66" s="59">
        <f t="shared" si="105"/>
        <v>0</v>
      </c>
      <c r="N66" s="60"/>
      <c r="O66" s="61"/>
      <c r="P66" s="61"/>
      <c r="Q66" s="59">
        <f t="shared" si="106"/>
        <v>0</v>
      </c>
      <c r="R66" s="60"/>
      <c r="S66" s="61"/>
      <c r="T66" s="61"/>
      <c r="U66" s="59">
        <f t="shared" si="107"/>
        <v>0</v>
      </c>
      <c r="V66" s="60"/>
      <c r="W66" s="61"/>
      <c r="X66" s="61"/>
      <c r="Y66" s="59">
        <f t="shared" si="108"/>
        <v>0</v>
      </c>
      <c r="Z66" s="60"/>
      <c r="AA66" s="61"/>
      <c r="AB66" s="61"/>
      <c r="AC66" s="59">
        <f t="shared" si="109"/>
        <v>0</v>
      </c>
      <c r="AD66" s="60"/>
      <c r="AE66" s="61"/>
      <c r="AF66" s="61"/>
      <c r="AG66" s="59">
        <f t="shared" si="110"/>
        <v>0</v>
      </c>
      <c r="AH66" s="60"/>
      <c r="AI66" s="61"/>
      <c r="AJ66" s="61"/>
    </row>
    <row r="67" spans="2:36" ht="15" customHeight="1">
      <c r="B67" s="194"/>
      <c r="C67" s="202"/>
      <c r="D67" s="62" t="s">
        <v>29</v>
      </c>
      <c r="E67" s="63">
        <f>SUM(F67:H67)</f>
        <v>42733</v>
      </c>
      <c r="F67" s="64">
        <f>J63+AH63</f>
        <v>11785</v>
      </c>
      <c r="G67" s="65">
        <f t="shared" ref="G67:H67" si="112">K63+AI63</f>
        <v>15176</v>
      </c>
      <c r="H67" s="65">
        <f t="shared" si="112"/>
        <v>15772</v>
      </c>
      <c r="I67" s="63">
        <f t="shared" si="104"/>
        <v>0</v>
      </c>
      <c r="J67" s="64"/>
      <c r="K67" s="65"/>
      <c r="L67" s="65"/>
      <c r="M67" s="63">
        <f t="shared" si="105"/>
        <v>0</v>
      </c>
      <c r="N67" s="64"/>
      <c r="O67" s="65"/>
      <c r="P67" s="65"/>
      <c r="Q67" s="63">
        <f t="shared" si="106"/>
        <v>0</v>
      </c>
      <c r="R67" s="64"/>
      <c r="S67" s="65"/>
      <c r="T67" s="65"/>
      <c r="U67" s="63">
        <f t="shared" si="107"/>
        <v>0</v>
      </c>
      <c r="V67" s="64"/>
      <c r="W67" s="65"/>
      <c r="X67" s="65"/>
      <c r="Y67" s="63">
        <f t="shared" si="108"/>
        <v>0</v>
      </c>
      <c r="Z67" s="64"/>
      <c r="AA67" s="65"/>
      <c r="AB67" s="65"/>
      <c r="AC67" s="63">
        <f t="shared" si="109"/>
        <v>0</v>
      </c>
      <c r="AD67" s="64"/>
      <c r="AE67" s="65"/>
      <c r="AF67" s="65"/>
      <c r="AG67" s="63">
        <f t="shared" si="110"/>
        <v>0</v>
      </c>
      <c r="AH67" s="64"/>
      <c r="AI67" s="65"/>
      <c r="AJ67" s="65"/>
    </row>
    <row r="68" spans="2:36" ht="15" customHeight="1">
      <c r="B68" s="194"/>
      <c r="C68" s="194" t="s">
        <v>5</v>
      </c>
      <c r="D68" s="4" t="s">
        <v>6</v>
      </c>
      <c r="E68" s="22">
        <f t="shared" ref="E68:H69" si="113">I68+M68+Q68+U68+Y68+AC68+AG68</f>
        <v>180124</v>
      </c>
      <c r="F68" s="23">
        <f t="shared" si="113"/>
        <v>56952</v>
      </c>
      <c r="G68" s="24">
        <f t="shared" si="113"/>
        <v>56039</v>
      </c>
      <c r="H68" s="24">
        <f t="shared" si="113"/>
        <v>67133</v>
      </c>
      <c r="I68" s="22">
        <f t="shared" si="104"/>
        <v>13140</v>
      </c>
      <c r="J68" s="23">
        <v>3705</v>
      </c>
      <c r="K68" s="24">
        <v>4598</v>
      </c>
      <c r="L68" s="24">
        <v>4837</v>
      </c>
      <c r="M68" s="22">
        <f t="shared" si="105"/>
        <v>27946</v>
      </c>
      <c r="N68" s="23">
        <v>8916</v>
      </c>
      <c r="O68" s="24">
        <v>8587</v>
      </c>
      <c r="P68" s="24">
        <v>10443</v>
      </c>
      <c r="Q68" s="22">
        <f t="shared" si="106"/>
        <v>29320</v>
      </c>
      <c r="R68" s="23">
        <v>9538</v>
      </c>
      <c r="S68" s="24">
        <v>8799</v>
      </c>
      <c r="T68" s="24">
        <v>10983</v>
      </c>
      <c r="U68" s="22">
        <f t="shared" si="107"/>
        <v>29553</v>
      </c>
      <c r="V68" s="23">
        <v>10045</v>
      </c>
      <c r="W68" s="24">
        <v>8652</v>
      </c>
      <c r="X68" s="24">
        <v>10856</v>
      </c>
      <c r="Y68" s="22">
        <f t="shared" si="108"/>
        <v>29694</v>
      </c>
      <c r="Z68" s="23">
        <v>9925</v>
      </c>
      <c r="AA68" s="24">
        <v>8829</v>
      </c>
      <c r="AB68" s="24">
        <v>10940</v>
      </c>
      <c r="AC68" s="22">
        <f t="shared" si="109"/>
        <v>29063</v>
      </c>
      <c r="AD68" s="23">
        <v>8892</v>
      </c>
      <c r="AE68" s="24">
        <v>9089</v>
      </c>
      <c r="AF68" s="24">
        <v>11082</v>
      </c>
      <c r="AG68" s="22">
        <f t="shared" si="110"/>
        <v>21408</v>
      </c>
      <c r="AH68" s="23">
        <v>5931</v>
      </c>
      <c r="AI68" s="24">
        <v>7485</v>
      </c>
      <c r="AJ68" s="24">
        <v>7992</v>
      </c>
    </row>
    <row r="69" spans="2:36" ht="15" customHeight="1">
      <c r="B69" s="194"/>
      <c r="C69" s="194"/>
      <c r="D69" s="5" t="s">
        <v>7</v>
      </c>
      <c r="E69" s="28">
        <f t="shared" si="113"/>
        <v>33564</v>
      </c>
      <c r="F69" s="29">
        <f t="shared" si="113"/>
        <v>8892</v>
      </c>
      <c r="G69" s="30">
        <f t="shared" si="113"/>
        <v>11749</v>
      </c>
      <c r="H69" s="30">
        <f t="shared" si="113"/>
        <v>12923</v>
      </c>
      <c r="I69" s="28">
        <f t="shared" si="104"/>
        <v>3117</v>
      </c>
      <c r="J69" s="29">
        <v>832</v>
      </c>
      <c r="K69" s="30">
        <v>1163</v>
      </c>
      <c r="L69" s="30">
        <v>1122</v>
      </c>
      <c r="M69" s="28">
        <f t="shared" si="105"/>
        <v>4762</v>
      </c>
      <c r="N69" s="29">
        <v>1242</v>
      </c>
      <c r="O69" s="30">
        <v>1643</v>
      </c>
      <c r="P69" s="30">
        <v>1877</v>
      </c>
      <c r="Q69" s="28">
        <f t="shared" si="106"/>
        <v>5369</v>
      </c>
      <c r="R69" s="29">
        <v>1386</v>
      </c>
      <c r="S69" s="30">
        <v>1828</v>
      </c>
      <c r="T69" s="30">
        <v>2155</v>
      </c>
      <c r="U69" s="28">
        <f t="shared" si="107"/>
        <v>4955</v>
      </c>
      <c r="V69" s="29">
        <v>1311</v>
      </c>
      <c r="W69" s="30">
        <v>1645</v>
      </c>
      <c r="X69" s="30">
        <v>1999</v>
      </c>
      <c r="Y69" s="28">
        <f t="shared" si="108"/>
        <v>5113</v>
      </c>
      <c r="Z69" s="29">
        <v>1434</v>
      </c>
      <c r="AA69" s="30">
        <v>1762</v>
      </c>
      <c r="AB69" s="30">
        <v>1917</v>
      </c>
      <c r="AC69" s="28">
        <f t="shared" si="109"/>
        <v>5180</v>
      </c>
      <c r="AD69" s="29">
        <v>1370</v>
      </c>
      <c r="AE69" s="30">
        <v>1778</v>
      </c>
      <c r="AF69" s="30">
        <v>2032</v>
      </c>
      <c r="AG69" s="28">
        <f t="shared" si="110"/>
        <v>5068</v>
      </c>
      <c r="AH69" s="29">
        <v>1317</v>
      </c>
      <c r="AI69" s="30">
        <v>1930</v>
      </c>
      <c r="AJ69" s="30">
        <v>1821</v>
      </c>
    </row>
    <row r="70" spans="2:36" ht="15" customHeight="1">
      <c r="B70" s="194"/>
      <c r="C70" s="194"/>
      <c r="D70" s="75" t="s">
        <v>8</v>
      </c>
      <c r="E70" s="49">
        <f>E69/E63</f>
        <v>0.15707012092396391</v>
      </c>
      <c r="F70" s="50">
        <f t="shared" ref="F70:H70" si="114">F69/F63</f>
        <v>0.13504647348277748</v>
      </c>
      <c r="G70" s="51">
        <f t="shared" si="114"/>
        <v>0.17331976160972443</v>
      </c>
      <c r="H70" s="51">
        <f t="shared" si="114"/>
        <v>0.16142450284800638</v>
      </c>
      <c r="I70" s="49">
        <f>I69/I63</f>
        <v>0.19173279202804946</v>
      </c>
      <c r="J70" s="50">
        <f t="shared" ref="J70:L70" si="115">J69/J63</f>
        <v>0.18338108882521489</v>
      </c>
      <c r="K70" s="51">
        <f t="shared" si="115"/>
        <v>0.2018746745356709</v>
      </c>
      <c r="L70" s="51">
        <f t="shared" si="115"/>
        <v>0.18828662527269677</v>
      </c>
      <c r="M70" s="49">
        <f>M69/M63</f>
        <v>0.14559129265011617</v>
      </c>
      <c r="N70" s="50">
        <f t="shared" ref="N70:P70" si="116">N69/N63</f>
        <v>0.12226816302421736</v>
      </c>
      <c r="O70" s="51">
        <f t="shared" si="116"/>
        <v>0.16060606060606061</v>
      </c>
      <c r="P70" s="51">
        <f t="shared" si="116"/>
        <v>0.1523538961038961</v>
      </c>
      <c r="Q70" s="49">
        <f>Q69/Q63</f>
        <v>0.15477528899651186</v>
      </c>
      <c r="R70" s="50">
        <f t="shared" ref="R70:T70" si="117">R69/R63</f>
        <v>0.12687660197729769</v>
      </c>
      <c r="S70" s="51">
        <f t="shared" si="117"/>
        <v>0.1720146795897243</v>
      </c>
      <c r="T70" s="51">
        <f t="shared" si="117"/>
        <v>0.16402801035165171</v>
      </c>
      <c r="U70" s="49">
        <f>U69/U63</f>
        <v>0.14358989219891038</v>
      </c>
      <c r="V70" s="50">
        <f t="shared" ref="V70:X70" si="118">V69/V63</f>
        <v>0.11544557942937654</v>
      </c>
      <c r="W70" s="51">
        <f t="shared" si="118"/>
        <v>0.15975526852481306</v>
      </c>
      <c r="X70" s="51">
        <f t="shared" si="118"/>
        <v>0.15550369506028783</v>
      </c>
      <c r="Y70" s="49">
        <f>Y69/Y63</f>
        <v>0.14689573936277187</v>
      </c>
      <c r="Z70" s="50">
        <f t="shared" ref="Z70:AB70" si="119">Z69/Z63</f>
        <v>0.12624350735099921</v>
      </c>
      <c r="AA70" s="51">
        <f t="shared" si="119"/>
        <v>0.16636767066377112</v>
      </c>
      <c r="AB70" s="51">
        <f t="shared" si="119"/>
        <v>0.14910165668507427</v>
      </c>
      <c r="AC70" s="49">
        <f>AC69/AC63</f>
        <v>0.15127179277516573</v>
      </c>
      <c r="AD70" s="50">
        <f t="shared" ref="AD70:AF70" si="120">AD69/AD63</f>
        <v>0.13350224127850321</v>
      </c>
      <c r="AE70" s="51">
        <f t="shared" si="120"/>
        <v>0.1636146130486795</v>
      </c>
      <c r="AF70" s="51">
        <f t="shared" si="120"/>
        <v>0.15494890956229984</v>
      </c>
      <c r="AG70" s="49">
        <f>AG69/AG63</f>
        <v>0.19141864329959207</v>
      </c>
      <c r="AH70" s="50">
        <f t="shared" ref="AH70:AJ70" si="121">AH69/AH63</f>
        <v>0.18170529801324503</v>
      </c>
      <c r="AI70" s="51">
        <f t="shared" si="121"/>
        <v>0.20499203398831653</v>
      </c>
      <c r="AJ70" s="51">
        <f t="shared" si="121"/>
        <v>0.18557016202996027</v>
      </c>
    </row>
    <row r="71" spans="2:36" ht="15" customHeight="1">
      <c r="B71" s="194" t="s">
        <v>13</v>
      </c>
      <c r="C71" s="195" t="s">
        <v>10</v>
      </c>
      <c r="D71" s="195"/>
      <c r="E71" s="19">
        <f t="shared" ref="E71:H73" si="122">I71+M71+Q71+U71+Y71+AC71+AG71</f>
        <v>116419041</v>
      </c>
      <c r="F71" s="20">
        <f t="shared" si="122"/>
        <v>39852414</v>
      </c>
      <c r="G71" s="21">
        <f t="shared" si="122"/>
        <v>36124900</v>
      </c>
      <c r="H71" s="21">
        <f t="shared" si="122"/>
        <v>40441727</v>
      </c>
      <c r="I71" s="19">
        <f>SUM(J71:L71)</f>
        <v>8861818</v>
      </c>
      <c r="J71" s="20">
        <f>J72+J73</f>
        <v>2775992</v>
      </c>
      <c r="K71" s="21">
        <f t="shared" ref="K71:L71" si="123">K72+K73</f>
        <v>3132195</v>
      </c>
      <c r="L71" s="21">
        <f t="shared" si="123"/>
        <v>2953631</v>
      </c>
      <c r="M71" s="19">
        <f>SUM(N71:P71)</f>
        <v>18332031</v>
      </c>
      <c r="N71" s="20">
        <f>N72+N73</f>
        <v>6216068</v>
      </c>
      <c r="O71" s="21">
        <f t="shared" ref="O71:P71" si="124">O72+O73</f>
        <v>5655532</v>
      </c>
      <c r="P71" s="21">
        <f t="shared" si="124"/>
        <v>6460431</v>
      </c>
      <c r="Q71" s="19">
        <f>SUM(R71:T71)</f>
        <v>18506730</v>
      </c>
      <c r="R71" s="20">
        <f>R72+R73</f>
        <v>6525318</v>
      </c>
      <c r="S71" s="21">
        <f t="shared" ref="S71:T71" si="125">S72+S73</f>
        <v>5487653</v>
      </c>
      <c r="T71" s="21">
        <f t="shared" si="125"/>
        <v>6493759</v>
      </c>
      <c r="U71" s="19">
        <f>SUM(V71:X71)</f>
        <v>18736025</v>
      </c>
      <c r="V71" s="20">
        <f>V72+V73</f>
        <v>6796178</v>
      </c>
      <c r="W71" s="21">
        <f t="shared" ref="W71:X71" si="126">W72+W73</f>
        <v>5436328</v>
      </c>
      <c r="X71" s="21">
        <f t="shared" si="126"/>
        <v>6503519</v>
      </c>
      <c r="Y71" s="19">
        <f>SUM(Z71:AB71)</f>
        <v>18902182</v>
      </c>
      <c r="Z71" s="20">
        <f>Z72+Z73</f>
        <v>6846681</v>
      </c>
      <c r="AA71" s="21">
        <f t="shared" ref="AA71:AB71" si="127">AA72+AA73</f>
        <v>5530740</v>
      </c>
      <c r="AB71" s="21">
        <f t="shared" si="127"/>
        <v>6524761</v>
      </c>
      <c r="AC71" s="19">
        <f>SUM(AD71:AF71)</f>
        <v>18847228</v>
      </c>
      <c r="AD71" s="20">
        <f>AD72+AD73</f>
        <v>6281445</v>
      </c>
      <c r="AE71" s="21">
        <f t="shared" ref="AE71:AF71" si="128">AE72+AE73</f>
        <v>5895006</v>
      </c>
      <c r="AF71" s="21">
        <f t="shared" si="128"/>
        <v>6670777</v>
      </c>
      <c r="AG71" s="19">
        <f>SUM(AH71:AJ71)</f>
        <v>14233027</v>
      </c>
      <c r="AH71" s="20">
        <f>AH72+AH73</f>
        <v>4410732</v>
      </c>
      <c r="AI71" s="21">
        <f t="shared" ref="AI71:AJ71" si="129">AI72+AI73</f>
        <v>4987446</v>
      </c>
      <c r="AJ71" s="21">
        <f t="shared" si="129"/>
        <v>4834849</v>
      </c>
    </row>
    <row r="72" spans="2:36" ht="15" customHeight="1">
      <c r="B72" s="194"/>
      <c r="C72" s="196" t="s">
        <v>11</v>
      </c>
      <c r="D72" s="196"/>
      <c r="E72" s="52">
        <f t="shared" si="122"/>
        <v>114533741</v>
      </c>
      <c r="F72" s="53">
        <f t="shared" si="122"/>
        <v>39049964</v>
      </c>
      <c r="G72" s="54">
        <f t="shared" si="122"/>
        <v>35581800</v>
      </c>
      <c r="H72" s="54">
        <f t="shared" si="122"/>
        <v>39901977</v>
      </c>
      <c r="I72" s="52">
        <f t="shared" ref="I72:I73" si="130">SUM(J72:L72)</f>
        <v>8622318</v>
      </c>
      <c r="J72" s="53">
        <v>2614042</v>
      </c>
      <c r="K72" s="54">
        <v>3094995</v>
      </c>
      <c r="L72" s="54">
        <v>2913281</v>
      </c>
      <c r="M72" s="52">
        <f t="shared" ref="M72:M73" si="131">SUM(N72:P72)</f>
        <v>17812931</v>
      </c>
      <c r="N72" s="53">
        <v>6123318</v>
      </c>
      <c r="O72" s="54">
        <v>5483982</v>
      </c>
      <c r="P72" s="54">
        <v>6205631</v>
      </c>
      <c r="Q72" s="52">
        <f t="shared" ref="Q72:Q73" si="132">SUM(R72:T72)</f>
        <v>18357230</v>
      </c>
      <c r="R72" s="53">
        <v>6433118</v>
      </c>
      <c r="S72" s="54">
        <v>5456603</v>
      </c>
      <c r="T72" s="54">
        <v>6467509</v>
      </c>
      <c r="U72" s="52">
        <f t="shared" ref="U72:U73" si="133">SUM(V72:X72)</f>
        <v>18599125</v>
      </c>
      <c r="V72" s="53">
        <v>6711428</v>
      </c>
      <c r="W72" s="54">
        <v>5415328</v>
      </c>
      <c r="X72" s="54">
        <v>6472369</v>
      </c>
      <c r="Y72" s="52">
        <f t="shared" ref="Y72:Y73" si="134">SUM(Z72:AB72)</f>
        <v>18662782</v>
      </c>
      <c r="Z72" s="53">
        <v>6686431</v>
      </c>
      <c r="AA72" s="54">
        <v>5485540</v>
      </c>
      <c r="AB72" s="54">
        <v>6490811</v>
      </c>
      <c r="AC72" s="52">
        <f t="shared" ref="AC72:AC73" si="135">SUM(AD72:AF72)</f>
        <v>18456478</v>
      </c>
      <c r="AD72" s="53">
        <v>6183245</v>
      </c>
      <c r="AE72" s="54">
        <v>5702756</v>
      </c>
      <c r="AF72" s="54">
        <v>6570477</v>
      </c>
      <c r="AG72" s="52">
        <f t="shared" ref="AG72:AG73" si="136">SUM(AH72:AJ72)</f>
        <v>14022877</v>
      </c>
      <c r="AH72" s="53">
        <v>4298382</v>
      </c>
      <c r="AI72" s="54">
        <v>4942596</v>
      </c>
      <c r="AJ72" s="54">
        <v>4781899</v>
      </c>
    </row>
    <row r="73" spans="2:36" ht="15" customHeight="1">
      <c r="B73" s="194"/>
      <c r="C73" s="197" t="s">
        <v>12</v>
      </c>
      <c r="D73" s="197"/>
      <c r="E73" s="25">
        <f t="shared" si="122"/>
        <v>1885300</v>
      </c>
      <c r="F73" s="26">
        <f t="shared" si="122"/>
        <v>802450</v>
      </c>
      <c r="G73" s="27">
        <f t="shared" si="122"/>
        <v>543100</v>
      </c>
      <c r="H73" s="27">
        <f t="shared" si="122"/>
        <v>539750</v>
      </c>
      <c r="I73" s="25">
        <f t="shared" si="130"/>
        <v>239500</v>
      </c>
      <c r="J73" s="26">
        <v>161950</v>
      </c>
      <c r="K73" s="27">
        <v>37200</v>
      </c>
      <c r="L73" s="27">
        <v>40350</v>
      </c>
      <c r="M73" s="25">
        <f t="shared" si="131"/>
        <v>519100</v>
      </c>
      <c r="N73" s="26">
        <v>92750</v>
      </c>
      <c r="O73" s="27">
        <v>171550</v>
      </c>
      <c r="P73" s="27">
        <v>254800</v>
      </c>
      <c r="Q73" s="25">
        <f t="shared" si="132"/>
        <v>149500</v>
      </c>
      <c r="R73" s="26">
        <v>92200</v>
      </c>
      <c r="S73" s="27">
        <v>31050</v>
      </c>
      <c r="T73" s="27">
        <v>26250</v>
      </c>
      <c r="U73" s="25">
        <f t="shared" si="133"/>
        <v>136900</v>
      </c>
      <c r="V73" s="26">
        <v>84750</v>
      </c>
      <c r="W73" s="27">
        <v>21000</v>
      </c>
      <c r="X73" s="27">
        <v>31150</v>
      </c>
      <c r="Y73" s="25">
        <f t="shared" si="134"/>
        <v>239400</v>
      </c>
      <c r="Z73" s="26">
        <v>160250</v>
      </c>
      <c r="AA73" s="27">
        <v>45200</v>
      </c>
      <c r="AB73" s="27">
        <v>33950</v>
      </c>
      <c r="AC73" s="25">
        <f t="shared" si="135"/>
        <v>390750</v>
      </c>
      <c r="AD73" s="26">
        <v>98200</v>
      </c>
      <c r="AE73" s="27">
        <v>192250</v>
      </c>
      <c r="AF73" s="27">
        <v>100300</v>
      </c>
      <c r="AG73" s="25">
        <f t="shared" si="136"/>
        <v>210150</v>
      </c>
      <c r="AH73" s="26">
        <v>112350</v>
      </c>
      <c r="AI73" s="27">
        <v>44850</v>
      </c>
      <c r="AJ73" s="27">
        <v>52950</v>
      </c>
    </row>
    <row r="74" spans="2:36" ht="15" customHeight="1">
      <c r="B74" s="203" t="s">
        <v>40</v>
      </c>
      <c r="C74" s="203"/>
      <c r="D74" s="203"/>
      <c r="E74" s="203" t="s">
        <v>53</v>
      </c>
      <c r="F74" s="203"/>
      <c r="G74" s="203"/>
      <c r="H74" s="203"/>
      <c r="I74" s="200">
        <v>45004</v>
      </c>
      <c r="J74" s="200"/>
      <c r="K74" s="200"/>
      <c r="L74" s="200"/>
      <c r="M74" s="199">
        <v>45005</v>
      </c>
      <c r="N74" s="199"/>
      <c r="O74" s="199"/>
      <c r="P74" s="199"/>
      <c r="Q74" s="199">
        <v>45006</v>
      </c>
      <c r="R74" s="199"/>
      <c r="S74" s="199"/>
      <c r="T74" s="199"/>
      <c r="U74" s="199">
        <v>45007</v>
      </c>
      <c r="V74" s="199"/>
      <c r="W74" s="199"/>
      <c r="X74" s="199"/>
      <c r="Y74" s="199">
        <v>45008</v>
      </c>
      <c r="Z74" s="199"/>
      <c r="AA74" s="199"/>
      <c r="AB74" s="199"/>
      <c r="AC74" s="199">
        <v>45009</v>
      </c>
      <c r="AD74" s="199"/>
      <c r="AE74" s="199"/>
      <c r="AF74" s="199"/>
      <c r="AG74" s="204">
        <v>45010</v>
      </c>
      <c r="AH74" s="204"/>
      <c r="AI74" s="204"/>
      <c r="AJ74" s="204"/>
    </row>
    <row r="75" spans="2:36" ht="15" customHeight="1">
      <c r="B75" s="201" t="s">
        <v>0</v>
      </c>
      <c r="C75" s="201"/>
      <c r="D75" s="201"/>
      <c r="E75" s="6" t="s">
        <v>41</v>
      </c>
      <c r="F75" s="7" t="s">
        <v>30</v>
      </c>
      <c r="G75" s="76" t="s">
        <v>42</v>
      </c>
      <c r="H75" s="16" t="s">
        <v>43</v>
      </c>
      <c r="I75" s="10" t="s">
        <v>14</v>
      </c>
      <c r="J75" s="11" t="s">
        <v>16</v>
      </c>
      <c r="K75" s="12" t="s">
        <v>18</v>
      </c>
      <c r="L75" s="12" t="s">
        <v>20</v>
      </c>
      <c r="M75" s="10" t="s">
        <v>14</v>
      </c>
      <c r="N75" s="11" t="s">
        <v>16</v>
      </c>
      <c r="O75" s="12" t="s">
        <v>18</v>
      </c>
      <c r="P75" s="12" t="s">
        <v>20</v>
      </c>
      <c r="Q75" s="10" t="s">
        <v>14</v>
      </c>
      <c r="R75" s="11" t="s">
        <v>16</v>
      </c>
      <c r="S75" s="12" t="s">
        <v>18</v>
      </c>
      <c r="T75" s="12" t="s">
        <v>20</v>
      </c>
      <c r="U75" s="10" t="s">
        <v>14</v>
      </c>
      <c r="V75" s="11" t="s">
        <v>16</v>
      </c>
      <c r="W75" s="12" t="s">
        <v>18</v>
      </c>
      <c r="X75" s="12" t="s">
        <v>20</v>
      </c>
      <c r="Y75" s="10" t="s">
        <v>14</v>
      </c>
      <c r="Z75" s="11" t="s">
        <v>16</v>
      </c>
      <c r="AA75" s="12" t="s">
        <v>18</v>
      </c>
      <c r="AB75" s="12" t="s">
        <v>20</v>
      </c>
      <c r="AC75" s="10" t="s">
        <v>14</v>
      </c>
      <c r="AD75" s="11" t="s">
        <v>16</v>
      </c>
      <c r="AE75" s="12" t="s">
        <v>18</v>
      </c>
      <c r="AF75" s="12" t="s">
        <v>20</v>
      </c>
      <c r="AG75" s="10" t="s">
        <v>14</v>
      </c>
      <c r="AH75" s="11" t="s">
        <v>16</v>
      </c>
      <c r="AI75" s="12" t="s">
        <v>18</v>
      </c>
      <c r="AJ75" s="12" t="s">
        <v>20</v>
      </c>
    </row>
    <row r="76" spans="2:36" ht="15" customHeight="1">
      <c r="B76" s="194" t="s">
        <v>9</v>
      </c>
      <c r="C76" s="195" t="s">
        <v>1</v>
      </c>
      <c r="D76" s="195"/>
      <c r="E76" s="19">
        <f>I76+M76+Q76+U76+Y76+AC76+AG76</f>
        <v>217005</v>
      </c>
      <c r="F76" s="20">
        <f t="shared" ref="F76:H78" si="137">J76+N76+R76+V76+Z76+AD76+AH76</f>
        <v>66809</v>
      </c>
      <c r="G76" s="21">
        <f t="shared" si="137"/>
        <v>68811</v>
      </c>
      <c r="H76" s="21">
        <f t="shared" si="137"/>
        <v>81385</v>
      </c>
      <c r="I76" s="19">
        <f>SUM(J76:L76)</f>
        <v>19695</v>
      </c>
      <c r="J76" s="20">
        <f>J77+J78</f>
        <v>5670</v>
      </c>
      <c r="K76" s="21">
        <f t="shared" ref="K76:L76" si="138">K77+K78</f>
        <v>6886</v>
      </c>
      <c r="L76" s="21">
        <f t="shared" si="138"/>
        <v>7139</v>
      </c>
      <c r="M76" s="19">
        <f>SUM(N76:P76)</f>
        <v>33134</v>
      </c>
      <c r="N76" s="20">
        <f>N77+N78</f>
        <v>10210</v>
      </c>
      <c r="O76" s="21">
        <f t="shared" ref="O76:P76" si="139">O77+O78</f>
        <v>10416</v>
      </c>
      <c r="P76" s="21">
        <f t="shared" si="139"/>
        <v>12508</v>
      </c>
      <c r="Q76" s="19">
        <f>SUM(R76:T76)</f>
        <v>35064</v>
      </c>
      <c r="R76" s="20">
        <f>R77+R78</f>
        <v>11128</v>
      </c>
      <c r="S76" s="21">
        <f t="shared" ref="S76:T76" si="140">S77+S78</f>
        <v>10659</v>
      </c>
      <c r="T76" s="21">
        <f t="shared" si="140"/>
        <v>13277</v>
      </c>
      <c r="U76" s="19">
        <f>SUM(V76:X76)</f>
        <v>34725</v>
      </c>
      <c r="V76" s="20">
        <f>V77+V78</f>
        <v>11256</v>
      </c>
      <c r="W76" s="21">
        <f t="shared" ref="W76:X76" si="141">W77+W78</f>
        <v>10500</v>
      </c>
      <c r="X76" s="21">
        <f t="shared" si="141"/>
        <v>12969</v>
      </c>
      <c r="Y76" s="19">
        <f>SUM(Z76:AB76)</f>
        <v>34030</v>
      </c>
      <c r="Z76" s="20">
        <f>Z77+Z78</f>
        <v>10820</v>
      </c>
      <c r="AA76" s="21">
        <f t="shared" ref="AA76:AB76" si="142">AA77+AA78</f>
        <v>10379</v>
      </c>
      <c r="AB76" s="21">
        <f t="shared" si="142"/>
        <v>12831</v>
      </c>
      <c r="AC76" s="19">
        <f>SUM(AD76:AF76)</f>
        <v>34301</v>
      </c>
      <c r="AD76" s="20">
        <f>AD77+AD78</f>
        <v>10429</v>
      </c>
      <c r="AE76" s="21">
        <f t="shared" ref="AE76:AF76" si="143">AE77+AE78</f>
        <v>10767</v>
      </c>
      <c r="AF76" s="21">
        <f t="shared" si="143"/>
        <v>13105</v>
      </c>
      <c r="AG76" s="19">
        <f>SUM(AH76:AJ76)</f>
        <v>26056</v>
      </c>
      <c r="AH76" s="20">
        <f>AH77+AH78</f>
        <v>7296</v>
      </c>
      <c r="AI76" s="21">
        <f t="shared" ref="AI76:AJ76" si="144">AI77+AI78</f>
        <v>9204</v>
      </c>
      <c r="AJ76" s="21">
        <f t="shared" si="144"/>
        <v>9556</v>
      </c>
    </row>
    <row r="77" spans="2:36" ht="15" customHeight="1">
      <c r="B77" s="194"/>
      <c r="C77" s="194" t="s">
        <v>2</v>
      </c>
      <c r="D77" s="4" t="s">
        <v>3</v>
      </c>
      <c r="E77" s="22">
        <f t="shared" ref="E77:E78" si="145">I77+M77+Q77+U77+Y77+AC77+AG77</f>
        <v>110723</v>
      </c>
      <c r="F77" s="23">
        <f t="shared" si="137"/>
        <v>34926</v>
      </c>
      <c r="G77" s="24">
        <f t="shared" si="137"/>
        <v>34624</v>
      </c>
      <c r="H77" s="24">
        <f t="shared" si="137"/>
        <v>41173</v>
      </c>
      <c r="I77" s="22">
        <f t="shared" ref="I77:I82" si="146">SUM(J77:L77)</f>
        <v>9966</v>
      </c>
      <c r="J77" s="23">
        <v>2855</v>
      </c>
      <c r="K77" s="24">
        <v>3481</v>
      </c>
      <c r="L77" s="24">
        <v>3630</v>
      </c>
      <c r="M77" s="22">
        <f t="shared" ref="M77:M82" si="147">SUM(N77:P77)</f>
        <v>17050</v>
      </c>
      <c r="N77" s="23">
        <v>5377</v>
      </c>
      <c r="O77" s="24">
        <v>5273</v>
      </c>
      <c r="P77" s="24">
        <v>6400</v>
      </c>
      <c r="Q77" s="22">
        <f t="shared" ref="Q77:Q82" si="148">SUM(R77:T77)</f>
        <v>17887</v>
      </c>
      <c r="R77" s="23">
        <v>5848</v>
      </c>
      <c r="S77" s="24">
        <v>5345</v>
      </c>
      <c r="T77" s="24">
        <v>6694</v>
      </c>
      <c r="U77" s="22">
        <f t="shared" ref="U77:U82" si="149">SUM(V77:X77)</f>
        <v>17737</v>
      </c>
      <c r="V77" s="23">
        <v>5883</v>
      </c>
      <c r="W77" s="24">
        <v>5253</v>
      </c>
      <c r="X77" s="24">
        <v>6601</v>
      </c>
      <c r="Y77" s="22">
        <f t="shared" ref="Y77:Y82" si="150">SUM(Z77:AB77)</f>
        <v>17393</v>
      </c>
      <c r="Z77" s="23">
        <v>5658</v>
      </c>
      <c r="AA77" s="24">
        <v>5189</v>
      </c>
      <c r="AB77" s="24">
        <v>6546</v>
      </c>
      <c r="AC77" s="22">
        <f t="shared" ref="AC77:AC82" si="151">SUM(AD77:AF77)</f>
        <v>17429</v>
      </c>
      <c r="AD77" s="23">
        <v>5497</v>
      </c>
      <c r="AE77" s="24">
        <v>5360</v>
      </c>
      <c r="AF77" s="24">
        <v>6572</v>
      </c>
      <c r="AG77" s="22">
        <f t="shared" ref="AG77:AG82" si="152">SUM(AH77:AJ77)</f>
        <v>13261</v>
      </c>
      <c r="AH77" s="23">
        <v>3808</v>
      </c>
      <c r="AI77" s="24">
        <v>4723</v>
      </c>
      <c r="AJ77" s="24">
        <v>4730</v>
      </c>
    </row>
    <row r="78" spans="2:36" ht="15" customHeight="1">
      <c r="B78" s="194"/>
      <c r="C78" s="194"/>
      <c r="D78" s="75" t="s">
        <v>4</v>
      </c>
      <c r="E78" s="25">
        <f t="shared" si="145"/>
        <v>106282</v>
      </c>
      <c r="F78" s="26">
        <f t="shared" si="137"/>
        <v>31883</v>
      </c>
      <c r="G78" s="27">
        <f t="shared" si="137"/>
        <v>34187</v>
      </c>
      <c r="H78" s="27">
        <f t="shared" si="137"/>
        <v>40212</v>
      </c>
      <c r="I78" s="25">
        <f t="shared" si="146"/>
        <v>9729</v>
      </c>
      <c r="J78" s="26">
        <v>2815</v>
      </c>
      <c r="K78" s="27">
        <v>3405</v>
      </c>
      <c r="L78" s="27">
        <v>3509</v>
      </c>
      <c r="M78" s="25">
        <f t="shared" si="147"/>
        <v>16084</v>
      </c>
      <c r="N78" s="26">
        <v>4833</v>
      </c>
      <c r="O78" s="27">
        <v>5143</v>
      </c>
      <c r="P78" s="27">
        <v>6108</v>
      </c>
      <c r="Q78" s="25">
        <f t="shared" si="148"/>
        <v>17177</v>
      </c>
      <c r="R78" s="26">
        <v>5280</v>
      </c>
      <c r="S78" s="27">
        <v>5314</v>
      </c>
      <c r="T78" s="27">
        <v>6583</v>
      </c>
      <c r="U78" s="25">
        <f t="shared" si="149"/>
        <v>16988</v>
      </c>
      <c r="V78" s="26">
        <v>5373</v>
      </c>
      <c r="W78" s="27">
        <v>5247</v>
      </c>
      <c r="X78" s="27">
        <v>6368</v>
      </c>
      <c r="Y78" s="25">
        <f t="shared" si="150"/>
        <v>16637</v>
      </c>
      <c r="Z78" s="26">
        <v>5162</v>
      </c>
      <c r="AA78" s="27">
        <v>5190</v>
      </c>
      <c r="AB78" s="27">
        <v>6285</v>
      </c>
      <c r="AC78" s="25">
        <f t="shared" si="151"/>
        <v>16872</v>
      </c>
      <c r="AD78" s="26">
        <v>4932</v>
      </c>
      <c r="AE78" s="27">
        <v>5407</v>
      </c>
      <c r="AF78" s="27">
        <v>6533</v>
      </c>
      <c r="AG78" s="25">
        <f t="shared" si="152"/>
        <v>12795</v>
      </c>
      <c r="AH78" s="26">
        <v>3488</v>
      </c>
      <c r="AI78" s="27">
        <v>4481</v>
      </c>
      <c r="AJ78" s="27">
        <v>4826</v>
      </c>
    </row>
    <row r="79" spans="2:36" ht="15" customHeight="1">
      <c r="B79" s="194"/>
      <c r="C79" s="202" t="s">
        <v>27</v>
      </c>
      <c r="D79" s="58" t="s">
        <v>28</v>
      </c>
      <c r="E79" s="59">
        <f>SUM(F79:H79)</f>
        <v>171254</v>
      </c>
      <c r="F79" s="60">
        <f>N76+R76+V76+Z76+AD76</f>
        <v>53843</v>
      </c>
      <c r="G79" s="61">
        <f t="shared" ref="G79:H79" si="153">O76+S76+W76+AA76+AE76</f>
        <v>52721</v>
      </c>
      <c r="H79" s="61">
        <f t="shared" si="153"/>
        <v>64690</v>
      </c>
      <c r="I79" s="59">
        <f t="shared" si="146"/>
        <v>0</v>
      </c>
      <c r="J79" s="60"/>
      <c r="K79" s="61"/>
      <c r="L79" s="61"/>
      <c r="M79" s="59">
        <f t="shared" si="147"/>
        <v>0</v>
      </c>
      <c r="N79" s="60"/>
      <c r="O79" s="61"/>
      <c r="P79" s="61"/>
      <c r="Q79" s="59">
        <f t="shared" si="148"/>
        <v>0</v>
      </c>
      <c r="R79" s="60"/>
      <c r="S79" s="61"/>
      <c r="T79" s="61"/>
      <c r="U79" s="59">
        <f t="shared" si="149"/>
        <v>0</v>
      </c>
      <c r="V79" s="60"/>
      <c r="W79" s="61"/>
      <c r="X79" s="61"/>
      <c r="Y79" s="59">
        <f t="shared" si="150"/>
        <v>0</v>
      </c>
      <c r="Z79" s="60"/>
      <c r="AA79" s="61"/>
      <c r="AB79" s="61"/>
      <c r="AC79" s="59">
        <f t="shared" si="151"/>
        <v>0</v>
      </c>
      <c r="AD79" s="60"/>
      <c r="AE79" s="61"/>
      <c r="AF79" s="61"/>
      <c r="AG79" s="59">
        <f t="shared" si="152"/>
        <v>0</v>
      </c>
      <c r="AH79" s="60"/>
      <c r="AI79" s="61"/>
      <c r="AJ79" s="61"/>
    </row>
    <row r="80" spans="2:36" ht="15" customHeight="1">
      <c r="B80" s="194"/>
      <c r="C80" s="202"/>
      <c r="D80" s="62" t="s">
        <v>29</v>
      </c>
      <c r="E80" s="63">
        <f>SUM(F80:H80)</f>
        <v>45751</v>
      </c>
      <c r="F80" s="64">
        <f>J76+AH76</f>
        <v>12966</v>
      </c>
      <c r="G80" s="65">
        <f t="shared" ref="G80:H80" si="154">K76+AI76</f>
        <v>16090</v>
      </c>
      <c r="H80" s="65">
        <f t="shared" si="154"/>
        <v>16695</v>
      </c>
      <c r="I80" s="63">
        <f t="shared" si="146"/>
        <v>0</v>
      </c>
      <c r="J80" s="64"/>
      <c r="K80" s="65"/>
      <c r="L80" s="65"/>
      <c r="M80" s="63">
        <f t="shared" si="147"/>
        <v>0</v>
      </c>
      <c r="N80" s="64"/>
      <c r="O80" s="65"/>
      <c r="P80" s="65"/>
      <c r="Q80" s="63">
        <f t="shared" si="148"/>
        <v>0</v>
      </c>
      <c r="R80" s="64"/>
      <c r="S80" s="65"/>
      <c r="T80" s="65"/>
      <c r="U80" s="63">
        <f t="shared" si="149"/>
        <v>0</v>
      </c>
      <c r="V80" s="64"/>
      <c r="W80" s="65"/>
      <c r="X80" s="65"/>
      <c r="Y80" s="63">
        <f t="shared" si="150"/>
        <v>0</v>
      </c>
      <c r="Z80" s="64"/>
      <c r="AA80" s="65"/>
      <c r="AB80" s="65"/>
      <c r="AC80" s="63">
        <f t="shared" si="151"/>
        <v>0</v>
      </c>
      <c r="AD80" s="64"/>
      <c r="AE80" s="65"/>
      <c r="AF80" s="65"/>
      <c r="AG80" s="63">
        <f t="shared" si="152"/>
        <v>0</v>
      </c>
      <c r="AH80" s="64"/>
      <c r="AI80" s="65"/>
      <c r="AJ80" s="65"/>
    </row>
    <row r="81" spans="2:36" ht="15" customHeight="1">
      <c r="B81" s="194"/>
      <c r="C81" s="194" t="s">
        <v>5</v>
      </c>
      <c r="D81" s="4" t="s">
        <v>6</v>
      </c>
      <c r="E81" s="22">
        <f t="shared" ref="E81:H82" si="155">I81+M81+Q81+U81+Y81+AC81+AG81</f>
        <v>181635</v>
      </c>
      <c r="F81" s="23">
        <f t="shared" si="155"/>
        <v>57019</v>
      </c>
      <c r="G81" s="24">
        <f t="shared" si="155"/>
        <v>56547</v>
      </c>
      <c r="H81" s="24">
        <f t="shared" si="155"/>
        <v>68069</v>
      </c>
      <c r="I81" s="22">
        <f t="shared" si="146"/>
        <v>15504</v>
      </c>
      <c r="J81" s="23">
        <v>4561</v>
      </c>
      <c r="K81" s="24">
        <v>5352</v>
      </c>
      <c r="L81" s="24">
        <v>5591</v>
      </c>
      <c r="M81" s="22">
        <f t="shared" si="147"/>
        <v>28076</v>
      </c>
      <c r="N81" s="23">
        <v>8825</v>
      </c>
      <c r="O81" s="24">
        <v>8716</v>
      </c>
      <c r="P81" s="24">
        <v>10535</v>
      </c>
      <c r="Q81" s="22">
        <f t="shared" si="148"/>
        <v>29661</v>
      </c>
      <c r="R81" s="23">
        <v>9669</v>
      </c>
      <c r="S81" s="24">
        <v>8872</v>
      </c>
      <c r="T81" s="24">
        <v>11120</v>
      </c>
      <c r="U81" s="22">
        <f t="shared" si="149"/>
        <v>29466</v>
      </c>
      <c r="V81" s="23">
        <v>9727</v>
      </c>
      <c r="W81" s="24">
        <v>8712</v>
      </c>
      <c r="X81" s="24">
        <v>11027</v>
      </c>
      <c r="Y81" s="22">
        <f t="shared" si="150"/>
        <v>28892</v>
      </c>
      <c r="Z81" s="23">
        <v>9364</v>
      </c>
      <c r="AA81" s="24">
        <v>8637</v>
      </c>
      <c r="AB81" s="24">
        <v>10891</v>
      </c>
      <c r="AC81" s="22">
        <f t="shared" si="151"/>
        <v>28943</v>
      </c>
      <c r="AD81" s="23">
        <v>8948</v>
      </c>
      <c r="AE81" s="24">
        <v>8930</v>
      </c>
      <c r="AF81" s="24">
        <v>11065</v>
      </c>
      <c r="AG81" s="22">
        <f t="shared" si="152"/>
        <v>21093</v>
      </c>
      <c r="AH81" s="23">
        <v>5925</v>
      </c>
      <c r="AI81" s="24">
        <v>7328</v>
      </c>
      <c r="AJ81" s="24">
        <v>7840</v>
      </c>
    </row>
    <row r="82" spans="2:36" ht="15" customHeight="1">
      <c r="B82" s="194"/>
      <c r="C82" s="194"/>
      <c r="D82" s="5" t="s">
        <v>7</v>
      </c>
      <c r="E82" s="28">
        <f t="shared" si="155"/>
        <v>35370</v>
      </c>
      <c r="F82" s="29">
        <f t="shared" si="155"/>
        <v>9790</v>
      </c>
      <c r="G82" s="30">
        <f t="shared" si="155"/>
        <v>12264</v>
      </c>
      <c r="H82" s="30">
        <f t="shared" si="155"/>
        <v>13316</v>
      </c>
      <c r="I82" s="28">
        <f t="shared" si="146"/>
        <v>4191</v>
      </c>
      <c r="J82" s="29">
        <v>1109</v>
      </c>
      <c r="K82" s="30">
        <v>1534</v>
      </c>
      <c r="L82" s="30">
        <v>1548</v>
      </c>
      <c r="M82" s="28">
        <f t="shared" si="147"/>
        <v>5058</v>
      </c>
      <c r="N82" s="29">
        <v>1385</v>
      </c>
      <c r="O82" s="30">
        <v>1700</v>
      </c>
      <c r="P82" s="30">
        <v>1973</v>
      </c>
      <c r="Q82" s="28">
        <f t="shared" si="148"/>
        <v>5403</v>
      </c>
      <c r="R82" s="29">
        <v>1459</v>
      </c>
      <c r="S82" s="30">
        <v>1787</v>
      </c>
      <c r="T82" s="30">
        <v>2157</v>
      </c>
      <c r="U82" s="28">
        <f t="shared" si="149"/>
        <v>5259</v>
      </c>
      <c r="V82" s="29">
        <v>1529</v>
      </c>
      <c r="W82" s="30">
        <v>1788</v>
      </c>
      <c r="X82" s="30">
        <v>1942</v>
      </c>
      <c r="Y82" s="28">
        <f t="shared" si="150"/>
        <v>5138</v>
      </c>
      <c r="Z82" s="29">
        <v>1456</v>
      </c>
      <c r="AA82" s="30">
        <v>1742</v>
      </c>
      <c r="AB82" s="30">
        <v>1940</v>
      </c>
      <c r="AC82" s="28">
        <f t="shared" si="151"/>
        <v>5358</v>
      </c>
      <c r="AD82" s="29">
        <v>1481</v>
      </c>
      <c r="AE82" s="30">
        <v>1837</v>
      </c>
      <c r="AF82" s="30">
        <v>2040</v>
      </c>
      <c r="AG82" s="28">
        <f t="shared" si="152"/>
        <v>4963</v>
      </c>
      <c r="AH82" s="29">
        <v>1371</v>
      </c>
      <c r="AI82" s="30">
        <v>1876</v>
      </c>
      <c r="AJ82" s="30">
        <v>1716</v>
      </c>
    </row>
    <row r="83" spans="2:36" ht="15" customHeight="1">
      <c r="B83" s="194"/>
      <c r="C83" s="194"/>
      <c r="D83" s="75" t="s">
        <v>8</v>
      </c>
      <c r="E83" s="49">
        <f>E82/E76</f>
        <v>0.16299163613741618</v>
      </c>
      <c r="F83" s="50">
        <f t="shared" ref="F83:H83" si="156">F82/F76</f>
        <v>0.14653714319926955</v>
      </c>
      <c r="G83" s="51">
        <f t="shared" si="156"/>
        <v>0.17822731830666608</v>
      </c>
      <c r="H83" s="51">
        <f t="shared" si="156"/>
        <v>0.16361737420900657</v>
      </c>
      <c r="I83" s="49">
        <f>I82/I76</f>
        <v>0.21279512566641279</v>
      </c>
      <c r="J83" s="50">
        <f t="shared" ref="J83:L83" si="157">J82/J76</f>
        <v>0.19559082892416227</v>
      </c>
      <c r="K83" s="51">
        <f t="shared" si="157"/>
        <v>0.2227708393842579</v>
      </c>
      <c r="L83" s="51">
        <f t="shared" si="157"/>
        <v>0.21683709202969603</v>
      </c>
      <c r="M83" s="49">
        <f>M82/M76</f>
        <v>0.15265286412748236</v>
      </c>
      <c r="N83" s="50">
        <f t="shared" ref="N83:P83" si="158">N82/N76</f>
        <v>0.1356513222331048</v>
      </c>
      <c r="O83" s="51">
        <f t="shared" si="158"/>
        <v>0.16321044546850999</v>
      </c>
      <c r="P83" s="51">
        <f t="shared" si="158"/>
        <v>0.15773904700991365</v>
      </c>
      <c r="Q83" s="49">
        <f>Q82/Q76</f>
        <v>0.15408966461327858</v>
      </c>
      <c r="R83" s="50">
        <f t="shared" ref="R83:T83" si="159">R82/R76</f>
        <v>0.13111071171818836</v>
      </c>
      <c r="S83" s="51">
        <f t="shared" si="159"/>
        <v>0.16765174969509336</v>
      </c>
      <c r="T83" s="51">
        <f t="shared" si="159"/>
        <v>0.16246139941251789</v>
      </c>
      <c r="U83" s="49">
        <f>U82/U76</f>
        <v>0.15144708423326134</v>
      </c>
      <c r="V83" s="50">
        <f t="shared" ref="V83:X83" si="160">V82/V76</f>
        <v>0.13583866382373844</v>
      </c>
      <c r="W83" s="51">
        <f t="shared" si="160"/>
        <v>0.17028571428571429</v>
      </c>
      <c r="X83" s="51">
        <f t="shared" si="160"/>
        <v>0.14974169172642454</v>
      </c>
      <c r="Y83" s="49">
        <f>Y82/Y76</f>
        <v>0.15098442550690566</v>
      </c>
      <c r="Z83" s="50">
        <f t="shared" ref="Z83:AB83" si="161">Z82/Z76</f>
        <v>0.13456561922365989</v>
      </c>
      <c r="AA83" s="51">
        <f t="shared" si="161"/>
        <v>0.16783890548222372</v>
      </c>
      <c r="AB83" s="51">
        <f t="shared" si="161"/>
        <v>0.15119632140908737</v>
      </c>
      <c r="AC83" s="49">
        <f>AC82/AC76</f>
        <v>0.15620535844436023</v>
      </c>
      <c r="AD83" s="50">
        <f t="shared" ref="AD83:AF83" si="162">AD82/AD76</f>
        <v>0.14200786269057436</v>
      </c>
      <c r="AE83" s="51">
        <f t="shared" si="162"/>
        <v>0.17061391288195413</v>
      </c>
      <c r="AF83" s="51">
        <f t="shared" si="162"/>
        <v>0.15566577642121326</v>
      </c>
      <c r="AG83" s="49">
        <f>AG82/AG76</f>
        <v>0.19047436291065398</v>
      </c>
      <c r="AH83" s="50">
        <f t="shared" ref="AH83:AJ83" si="163">AH82/AH76</f>
        <v>0.18791118421052633</v>
      </c>
      <c r="AI83" s="51">
        <f t="shared" si="163"/>
        <v>0.20382442416340721</v>
      </c>
      <c r="AJ83" s="51">
        <f t="shared" si="163"/>
        <v>0.17957304311427374</v>
      </c>
    </row>
    <row r="84" spans="2:36" ht="15" customHeight="1">
      <c r="B84" s="194" t="s">
        <v>13</v>
      </c>
      <c r="C84" s="195" t="s">
        <v>10</v>
      </c>
      <c r="D84" s="195"/>
      <c r="E84" s="19">
        <f t="shared" ref="E84:H86" si="164">I84+M84+Q84+U84+Y84+AC84+AG84</f>
        <v>117759756</v>
      </c>
      <c r="F84" s="20">
        <f t="shared" si="164"/>
        <v>39936765</v>
      </c>
      <c r="G84" s="21">
        <f t="shared" si="164"/>
        <v>36655439</v>
      </c>
      <c r="H84" s="21">
        <f t="shared" si="164"/>
        <v>41167552</v>
      </c>
      <c r="I84" s="19">
        <f>SUM(J84:L84)</f>
        <v>10446116</v>
      </c>
      <c r="J84" s="20">
        <f>J85+J86</f>
        <v>3297985</v>
      </c>
      <c r="K84" s="21">
        <f t="shared" ref="K84:L84" si="165">K85+K86</f>
        <v>3649175</v>
      </c>
      <c r="L84" s="21">
        <f t="shared" si="165"/>
        <v>3498956</v>
      </c>
      <c r="M84" s="19">
        <f>SUM(N84:P84)</f>
        <v>18348827</v>
      </c>
      <c r="N84" s="20">
        <f>N85+N86</f>
        <v>6307553</v>
      </c>
      <c r="O84" s="21">
        <f t="shared" ref="O84:P84" si="166">O85+O86</f>
        <v>5589464</v>
      </c>
      <c r="P84" s="21">
        <f t="shared" si="166"/>
        <v>6451810</v>
      </c>
      <c r="Q84" s="19">
        <f>SUM(R84:T84)</f>
        <v>18844443</v>
      </c>
      <c r="R84" s="20">
        <f>R85+R86</f>
        <v>6598230</v>
      </c>
      <c r="S84" s="21">
        <f t="shared" ref="S84:T84" si="167">S85+S86</f>
        <v>5645708</v>
      </c>
      <c r="T84" s="21">
        <f t="shared" si="167"/>
        <v>6600505</v>
      </c>
      <c r="U84" s="19">
        <f>SUM(V84:X84)</f>
        <v>18787367</v>
      </c>
      <c r="V84" s="20">
        <f>V85+V86</f>
        <v>6638403</v>
      </c>
      <c r="W84" s="21">
        <f t="shared" ref="W84:X84" si="168">W85+W86</f>
        <v>5558693</v>
      </c>
      <c r="X84" s="21">
        <f t="shared" si="168"/>
        <v>6590271</v>
      </c>
      <c r="Y84" s="19">
        <f>SUM(Z84:AB84)</f>
        <v>18388515</v>
      </c>
      <c r="Z84" s="20">
        <f>Z85+Z86</f>
        <v>6352439</v>
      </c>
      <c r="AA84" s="21">
        <f t="shared" ref="AA84:AB84" si="169">AA85+AA86</f>
        <v>5495478</v>
      </c>
      <c r="AB84" s="21">
        <f t="shared" si="169"/>
        <v>6540598</v>
      </c>
      <c r="AC84" s="19">
        <f>SUM(AD84:AF84)</f>
        <v>18770779</v>
      </c>
      <c r="AD84" s="20">
        <f>AD85+AD86</f>
        <v>6312606</v>
      </c>
      <c r="AE84" s="21">
        <f t="shared" ref="AE84:AF84" si="170">AE85+AE86</f>
        <v>5711194</v>
      </c>
      <c r="AF84" s="21">
        <f t="shared" si="170"/>
        <v>6746979</v>
      </c>
      <c r="AG84" s="19">
        <f>SUM(AH84:AJ84)</f>
        <v>14173709</v>
      </c>
      <c r="AH84" s="20">
        <f>AH85+AH86</f>
        <v>4429549</v>
      </c>
      <c r="AI84" s="21">
        <f t="shared" ref="AI84:AJ84" si="171">AI85+AI86</f>
        <v>5005727</v>
      </c>
      <c r="AJ84" s="21">
        <f t="shared" si="171"/>
        <v>4738433</v>
      </c>
    </row>
    <row r="85" spans="2:36" ht="15" customHeight="1">
      <c r="B85" s="194"/>
      <c r="C85" s="196" t="s">
        <v>11</v>
      </c>
      <c r="D85" s="196"/>
      <c r="E85" s="52">
        <f t="shared" si="164"/>
        <v>116211906</v>
      </c>
      <c r="F85" s="53">
        <f t="shared" si="164"/>
        <v>39425665</v>
      </c>
      <c r="G85" s="54">
        <f t="shared" si="164"/>
        <v>36207439</v>
      </c>
      <c r="H85" s="54">
        <f t="shared" si="164"/>
        <v>40578802</v>
      </c>
      <c r="I85" s="52">
        <f t="shared" ref="I85:I86" si="172">SUM(J85:L85)</f>
        <v>10282266</v>
      </c>
      <c r="J85" s="53">
        <v>3239685</v>
      </c>
      <c r="K85" s="54">
        <v>3627225</v>
      </c>
      <c r="L85" s="54">
        <v>3415356</v>
      </c>
      <c r="M85" s="52">
        <f t="shared" ref="M85:M86" si="173">SUM(N85:P85)</f>
        <v>17937727</v>
      </c>
      <c r="N85" s="53">
        <v>6134303</v>
      </c>
      <c r="O85" s="54">
        <v>5499564</v>
      </c>
      <c r="P85" s="54">
        <v>6303860</v>
      </c>
      <c r="Q85" s="52">
        <f t="shared" ref="Q85:Q86" si="174">SUM(R85:T85)</f>
        <v>18633293</v>
      </c>
      <c r="R85" s="53">
        <v>6561230</v>
      </c>
      <c r="S85" s="54">
        <v>5552158</v>
      </c>
      <c r="T85" s="54">
        <v>6519905</v>
      </c>
      <c r="U85" s="52">
        <f t="shared" ref="U85:U86" si="175">SUM(V85:X85)</f>
        <v>18578667</v>
      </c>
      <c r="V85" s="53">
        <v>6551303</v>
      </c>
      <c r="W85" s="54">
        <v>5468743</v>
      </c>
      <c r="X85" s="54">
        <v>6558621</v>
      </c>
      <c r="Y85" s="52">
        <f t="shared" ref="Y85:Y86" si="176">SUM(Z85:AB85)</f>
        <v>18295915</v>
      </c>
      <c r="Z85" s="53">
        <v>6297389</v>
      </c>
      <c r="AA85" s="54">
        <v>5480628</v>
      </c>
      <c r="AB85" s="54">
        <v>6517898</v>
      </c>
      <c r="AC85" s="52">
        <f t="shared" ref="AC85:AC86" si="177">SUM(AD85:AF85)</f>
        <v>18522179</v>
      </c>
      <c r="AD85" s="53">
        <v>6283106</v>
      </c>
      <c r="AE85" s="54">
        <v>5659344</v>
      </c>
      <c r="AF85" s="54">
        <v>6579729</v>
      </c>
      <c r="AG85" s="52">
        <f t="shared" ref="AG85:AG86" si="178">SUM(AH85:AJ85)</f>
        <v>13961859</v>
      </c>
      <c r="AH85" s="53">
        <v>4358649</v>
      </c>
      <c r="AI85" s="54">
        <v>4919777</v>
      </c>
      <c r="AJ85" s="54">
        <v>4683433</v>
      </c>
    </row>
    <row r="86" spans="2:36" ht="15" customHeight="1">
      <c r="B86" s="194"/>
      <c r="C86" s="197" t="s">
        <v>12</v>
      </c>
      <c r="D86" s="197"/>
      <c r="E86" s="25">
        <f t="shared" si="164"/>
        <v>1547850</v>
      </c>
      <c r="F86" s="26">
        <f t="shared" si="164"/>
        <v>511100</v>
      </c>
      <c r="G86" s="27">
        <f t="shared" si="164"/>
        <v>448000</v>
      </c>
      <c r="H86" s="27">
        <f t="shared" si="164"/>
        <v>588750</v>
      </c>
      <c r="I86" s="25">
        <f t="shared" si="172"/>
        <v>163850</v>
      </c>
      <c r="J86" s="26">
        <v>58300</v>
      </c>
      <c r="K86" s="27">
        <v>21950</v>
      </c>
      <c r="L86" s="27">
        <v>83600</v>
      </c>
      <c r="M86" s="25">
        <f t="shared" si="173"/>
        <v>411100</v>
      </c>
      <c r="N86" s="26">
        <v>173250</v>
      </c>
      <c r="O86" s="27">
        <v>89900</v>
      </c>
      <c r="P86" s="27">
        <v>147950</v>
      </c>
      <c r="Q86" s="25">
        <f t="shared" si="174"/>
        <v>211150</v>
      </c>
      <c r="R86" s="26">
        <v>37000</v>
      </c>
      <c r="S86" s="27">
        <v>93550</v>
      </c>
      <c r="T86" s="27">
        <v>80600</v>
      </c>
      <c r="U86" s="25">
        <f t="shared" si="175"/>
        <v>208700</v>
      </c>
      <c r="V86" s="26">
        <v>87100</v>
      </c>
      <c r="W86" s="27">
        <v>89950</v>
      </c>
      <c r="X86" s="27">
        <v>31650</v>
      </c>
      <c r="Y86" s="25">
        <f t="shared" si="176"/>
        <v>92600</v>
      </c>
      <c r="Z86" s="26">
        <v>55050</v>
      </c>
      <c r="AA86" s="27">
        <v>14850</v>
      </c>
      <c r="AB86" s="27">
        <v>22700</v>
      </c>
      <c r="AC86" s="25">
        <f t="shared" si="177"/>
        <v>248600</v>
      </c>
      <c r="AD86" s="26">
        <v>29500</v>
      </c>
      <c r="AE86" s="27">
        <v>51850</v>
      </c>
      <c r="AF86" s="27">
        <v>167250</v>
      </c>
      <c r="AG86" s="25">
        <f t="shared" si="178"/>
        <v>211850</v>
      </c>
      <c r="AH86" s="26">
        <v>70900</v>
      </c>
      <c r="AI86" s="27">
        <v>85950</v>
      </c>
      <c r="AJ86" s="27">
        <v>55000</v>
      </c>
    </row>
    <row r="87" spans="2:36" ht="15" customHeight="1">
      <c r="B87" s="203" t="s">
        <v>40</v>
      </c>
      <c r="C87" s="203"/>
      <c r="D87" s="203"/>
      <c r="E87" s="203" t="s">
        <v>55</v>
      </c>
      <c r="F87" s="203"/>
      <c r="G87" s="203"/>
      <c r="H87" s="203"/>
      <c r="I87" s="200">
        <v>45011</v>
      </c>
      <c r="J87" s="200"/>
      <c r="K87" s="200"/>
      <c r="L87" s="200"/>
      <c r="M87" s="199">
        <v>45012</v>
      </c>
      <c r="N87" s="199"/>
      <c r="O87" s="199"/>
      <c r="P87" s="199"/>
      <c r="Q87" s="199">
        <v>45013</v>
      </c>
      <c r="R87" s="199"/>
      <c r="S87" s="199"/>
      <c r="T87" s="199"/>
      <c r="U87" s="198">
        <v>45014</v>
      </c>
      <c r="V87" s="198"/>
      <c r="W87" s="198"/>
      <c r="X87" s="198"/>
      <c r="Y87" s="199">
        <v>45015</v>
      </c>
      <c r="Z87" s="199"/>
      <c r="AA87" s="199"/>
      <c r="AB87" s="199"/>
      <c r="AC87" s="199">
        <v>45016</v>
      </c>
      <c r="AD87" s="199"/>
      <c r="AE87" s="199"/>
      <c r="AF87" s="199"/>
    </row>
    <row r="88" spans="2:36" ht="15" customHeight="1">
      <c r="B88" s="201" t="s">
        <v>0</v>
      </c>
      <c r="C88" s="201"/>
      <c r="D88" s="201"/>
      <c r="E88" s="6" t="s">
        <v>41</v>
      </c>
      <c r="F88" s="7" t="s">
        <v>30</v>
      </c>
      <c r="G88" s="76" t="s">
        <v>42</v>
      </c>
      <c r="H88" s="16" t="s">
        <v>43</v>
      </c>
      <c r="I88" s="10" t="s">
        <v>14</v>
      </c>
      <c r="J88" s="11" t="s">
        <v>16</v>
      </c>
      <c r="K88" s="12" t="s">
        <v>18</v>
      </c>
      <c r="L88" s="12" t="s">
        <v>20</v>
      </c>
      <c r="M88" s="10" t="s">
        <v>14</v>
      </c>
      <c r="N88" s="11" t="s">
        <v>16</v>
      </c>
      <c r="O88" s="12" t="s">
        <v>18</v>
      </c>
      <c r="P88" s="12" t="s">
        <v>20</v>
      </c>
      <c r="Q88" s="10" t="s">
        <v>14</v>
      </c>
      <c r="R88" s="11" t="s">
        <v>16</v>
      </c>
      <c r="S88" s="12" t="s">
        <v>18</v>
      </c>
      <c r="T88" s="12" t="s">
        <v>20</v>
      </c>
      <c r="U88" s="10" t="s">
        <v>14</v>
      </c>
      <c r="V88" s="11" t="s">
        <v>16</v>
      </c>
      <c r="W88" s="12" t="s">
        <v>18</v>
      </c>
      <c r="X88" s="12" t="s">
        <v>20</v>
      </c>
      <c r="Y88" s="10" t="s">
        <v>14</v>
      </c>
      <c r="Z88" s="11" t="s">
        <v>16</v>
      </c>
      <c r="AA88" s="12" t="s">
        <v>18</v>
      </c>
      <c r="AB88" s="12" t="s">
        <v>20</v>
      </c>
      <c r="AC88" s="10" t="s">
        <v>14</v>
      </c>
      <c r="AD88" s="11" t="s">
        <v>16</v>
      </c>
      <c r="AE88" s="12" t="s">
        <v>18</v>
      </c>
      <c r="AF88" s="12" t="s">
        <v>20</v>
      </c>
    </row>
    <row r="89" spans="2:36" ht="15" customHeight="1">
      <c r="B89" s="194" t="s">
        <v>9</v>
      </c>
      <c r="C89" s="195" t="s">
        <v>1</v>
      </c>
      <c r="D89" s="195"/>
      <c r="E89" s="19">
        <f>I89+M89+Q89+U89+Y89+AC89</f>
        <v>192887</v>
      </c>
      <c r="F89" s="20">
        <f t="shared" ref="F89:H89" si="179">J89+N89+R89+V89+Z89+AD89</f>
        <v>59731</v>
      </c>
      <c r="G89" s="21">
        <f t="shared" si="179"/>
        <v>60490</v>
      </c>
      <c r="H89" s="21">
        <f t="shared" si="179"/>
        <v>72666</v>
      </c>
      <c r="I89" s="19">
        <f>SUM(J89:L89)</f>
        <v>19661</v>
      </c>
      <c r="J89" s="20">
        <f>J90+J91</f>
        <v>5826</v>
      </c>
      <c r="K89" s="21">
        <f t="shared" ref="K89:L89" si="180">K90+K91</f>
        <v>7003</v>
      </c>
      <c r="L89" s="21">
        <f t="shared" si="180"/>
        <v>6832</v>
      </c>
      <c r="M89" s="19">
        <f>SUM(N89:P89)</f>
        <v>33938</v>
      </c>
      <c r="N89" s="20">
        <f>N90+N91</f>
        <v>10110</v>
      </c>
      <c r="O89" s="21">
        <f t="shared" ref="O89:P89" si="181">O90+O91</f>
        <v>10591</v>
      </c>
      <c r="P89" s="21">
        <f t="shared" si="181"/>
        <v>13237</v>
      </c>
      <c r="Q89" s="19">
        <f>SUM(R89:T89)</f>
        <v>34469</v>
      </c>
      <c r="R89" s="20">
        <f>R90+R91</f>
        <v>10873</v>
      </c>
      <c r="S89" s="21">
        <f t="shared" ref="S89:T89" si="182">S90+S91</f>
        <v>10731</v>
      </c>
      <c r="T89" s="21">
        <f t="shared" si="182"/>
        <v>12865</v>
      </c>
      <c r="U89" s="19">
        <f>SUM(V89:X89)</f>
        <v>35115</v>
      </c>
      <c r="V89" s="20">
        <f>V90+V91</f>
        <v>11302</v>
      </c>
      <c r="W89" s="21">
        <f t="shared" ref="W89:X89" si="183">W90+W91</f>
        <v>10548</v>
      </c>
      <c r="X89" s="21">
        <f t="shared" si="183"/>
        <v>13265</v>
      </c>
      <c r="Y89" s="19">
        <f>SUM(Z89:AB89)</f>
        <v>34487</v>
      </c>
      <c r="Z89" s="20">
        <f>Z90+Z91</f>
        <v>11046</v>
      </c>
      <c r="AA89" s="21">
        <f t="shared" ref="AA89:AB89" si="184">AA90+AA91</f>
        <v>10692</v>
      </c>
      <c r="AB89" s="21">
        <f t="shared" si="184"/>
        <v>12749</v>
      </c>
      <c r="AC89" s="19">
        <f>SUM(AD89:AF89)</f>
        <v>35217</v>
      </c>
      <c r="AD89" s="20">
        <f>AD90+AD91</f>
        <v>10574</v>
      </c>
      <c r="AE89" s="21">
        <f t="shared" ref="AE89:AF89" si="185">AE90+AE91</f>
        <v>10925</v>
      </c>
      <c r="AF89" s="21">
        <f t="shared" si="185"/>
        <v>13718</v>
      </c>
    </row>
    <row r="90" spans="2:36" ht="15" customHeight="1">
      <c r="B90" s="194"/>
      <c r="C90" s="194" t="s">
        <v>2</v>
      </c>
      <c r="D90" s="4" t="s">
        <v>3</v>
      </c>
      <c r="E90" s="22">
        <f t="shared" ref="E90:E91" si="186">I90+M90+Q90+U90+Y90+AC90</f>
        <v>98942</v>
      </c>
      <c r="F90" s="23">
        <f t="shared" ref="F90:F91" si="187">J90+N90+R90+V90+Z90+AD90</f>
        <v>31211</v>
      </c>
      <c r="G90" s="24">
        <f t="shared" ref="G90:G91" si="188">K90+O90+S90+W90+AA90+AE90</f>
        <v>30710</v>
      </c>
      <c r="H90" s="24">
        <f t="shared" ref="H90:H91" si="189">L90+P90+T90+X90+AB90+AF90</f>
        <v>37021</v>
      </c>
      <c r="I90" s="22">
        <f t="shared" ref="I90:I95" si="190">SUM(J90:L90)</f>
        <v>9829</v>
      </c>
      <c r="J90" s="23">
        <v>2932</v>
      </c>
      <c r="K90" s="24">
        <v>3590</v>
      </c>
      <c r="L90" s="24">
        <v>3307</v>
      </c>
      <c r="M90" s="22">
        <f t="shared" ref="M90:M95" si="191">SUM(N90:P90)</f>
        <v>17696</v>
      </c>
      <c r="N90" s="23">
        <v>5274</v>
      </c>
      <c r="O90" s="24">
        <v>5419</v>
      </c>
      <c r="P90" s="24">
        <v>7003</v>
      </c>
      <c r="Q90" s="22">
        <f t="shared" ref="Q90:Q95" si="192">SUM(R90:T90)</f>
        <v>17475</v>
      </c>
      <c r="R90" s="23">
        <v>5615</v>
      </c>
      <c r="S90" s="24">
        <v>5419</v>
      </c>
      <c r="T90" s="24">
        <v>6441</v>
      </c>
      <c r="U90" s="22">
        <f t="shared" ref="U90:U95" si="193">SUM(V90:X90)</f>
        <v>18204</v>
      </c>
      <c r="V90" s="23">
        <v>6001</v>
      </c>
      <c r="W90" s="24">
        <v>5393</v>
      </c>
      <c r="X90" s="24">
        <v>6810</v>
      </c>
      <c r="Y90" s="22">
        <f t="shared" ref="Y90:Y95" si="194">SUM(Z90:AB90)</f>
        <v>17521</v>
      </c>
      <c r="Z90" s="23">
        <v>5822</v>
      </c>
      <c r="AA90" s="24">
        <v>5363</v>
      </c>
      <c r="AB90" s="24">
        <v>6336</v>
      </c>
      <c r="AC90" s="22">
        <f t="shared" ref="AC90:AC95" si="195">SUM(AD90:AF90)</f>
        <v>18217</v>
      </c>
      <c r="AD90" s="23">
        <v>5567</v>
      </c>
      <c r="AE90" s="24">
        <v>5526</v>
      </c>
      <c r="AF90" s="24">
        <v>7124</v>
      </c>
    </row>
    <row r="91" spans="2:36" ht="15" customHeight="1">
      <c r="B91" s="194"/>
      <c r="C91" s="194"/>
      <c r="D91" s="75" t="s">
        <v>4</v>
      </c>
      <c r="E91" s="25">
        <f t="shared" si="186"/>
        <v>93945</v>
      </c>
      <c r="F91" s="26">
        <f t="shared" si="187"/>
        <v>28520</v>
      </c>
      <c r="G91" s="27">
        <f t="shared" si="188"/>
        <v>29780</v>
      </c>
      <c r="H91" s="27">
        <f t="shared" si="189"/>
        <v>35645</v>
      </c>
      <c r="I91" s="25">
        <f t="shared" si="190"/>
        <v>9832</v>
      </c>
      <c r="J91" s="26">
        <v>2894</v>
      </c>
      <c r="K91" s="27">
        <v>3413</v>
      </c>
      <c r="L91" s="27">
        <v>3525</v>
      </c>
      <c r="M91" s="25">
        <f t="shared" si="191"/>
        <v>16242</v>
      </c>
      <c r="N91" s="26">
        <v>4836</v>
      </c>
      <c r="O91" s="27">
        <v>5172</v>
      </c>
      <c r="P91" s="27">
        <v>6234</v>
      </c>
      <c r="Q91" s="25">
        <f t="shared" si="192"/>
        <v>16994</v>
      </c>
      <c r="R91" s="26">
        <v>5258</v>
      </c>
      <c r="S91" s="27">
        <v>5312</v>
      </c>
      <c r="T91" s="27">
        <v>6424</v>
      </c>
      <c r="U91" s="25">
        <f t="shared" si="193"/>
        <v>16911</v>
      </c>
      <c r="V91" s="26">
        <v>5301</v>
      </c>
      <c r="W91" s="27">
        <v>5155</v>
      </c>
      <c r="X91" s="27">
        <v>6455</v>
      </c>
      <c r="Y91" s="25">
        <f t="shared" si="194"/>
        <v>16966</v>
      </c>
      <c r="Z91" s="26">
        <v>5224</v>
      </c>
      <c r="AA91" s="27">
        <v>5329</v>
      </c>
      <c r="AB91" s="27">
        <v>6413</v>
      </c>
      <c r="AC91" s="25">
        <f t="shared" si="195"/>
        <v>17000</v>
      </c>
      <c r="AD91" s="26">
        <v>5007</v>
      </c>
      <c r="AE91" s="27">
        <v>5399</v>
      </c>
      <c r="AF91" s="27">
        <v>6594</v>
      </c>
    </row>
    <row r="92" spans="2:36" ht="15" customHeight="1">
      <c r="B92" s="194"/>
      <c r="C92" s="202" t="s">
        <v>27</v>
      </c>
      <c r="D92" s="58" t="s">
        <v>28</v>
      </c>
      <c r="E92" s="59">
        <f>SUM(F92:H92)</f>
        <v>173226</v>
      </c>
      <c r="F92" s="60">
        <f>N89+R89+V89+Z89+AD89</f>
        <v>53905</v>
      </c>
      <c r="G92" s="60">
        <f t="shared" ref="G92:H92" si="196">O89+S89+W89+AA89+AE89</f>
        <v>53487</v>
      </c>
      <c r="H92" s="60">
        <f t="shared" si="196"/>
        <v>65834</v>
      </c>
      <c r="I92" s="59">
        <f t="shared" si="190"/>
        <v>0</v>
      </c>
      <c r="J92" s="60"/>
      <c r="K92" s="61"/>
      <c r="L92" s="61"/>
      <c r="M92" s="59">
        <f t="shared" si="191"/>
        <v>0</v>
      </c>
      <c r="N92" s="60"/>
      <c r="O92" s="61"/>
      <c r="P92" s="61"/>
      <c r="Q92" s="59">
        <f t="shared" si="192"/>
        <v>0</v>
      </c>
      <c r="R92" s="60"/>
      <c r="S92" s="61"/>
      <c r="T92" s="61"/>
      <c r="U92" s="59">
        <f t="shared" si="193"/>
        <v>0</v>
      </c>
      <c r="V92" s="60"/>
      <c r="W92" s="61"/>
      <c r="X92" s="61"/>
      <c r="Y92" s="59">
        <f t="shared" si="194"/>
        <v>0</v>
      </c>
      <c r="Z92" s="60"/>
      <c r="AA92" s="61"/>
      <c r="AB92" s="61"/>
      <c r="AC92" s="59">
        <f t="shared" si="195"/>
        <v>0</v>
      </c>
      <c r="AD92" s="60"/>
      <c r="AE92" s="61"/>
      <c r="AF92" s="61"/>
    </row>
    <row r="93" spans="2:36" ht="15" customHeight="1">
      <c r="B93" s="194"/>
      <c r="C93" s="202"/>
      <c r="D93" s="62" t="s">
        <v>29</v>
      </c>
      <c r="E93" s="63">
        <f>SUM(F93:H93)</f>
        <v>19661</v>
      </c>
      <c r="F93" s="64">
        <f>J89</f>
        <v>5826</v>
      </c>
      <c r="G93" s="64">
        <f t="shared" ref="G93:H93" si="197">K89</f>
        <v>7003</v>
      </c>
      <c r="H93" s="64">
        <f t="shared" si="197"/>
        <v>6832</v>
      </c>
      <c r="I93" s="63">
        <f t="shared" si="190"/>
        <v>0</v>
      </c>
      <c r="J93" s="64"/>
      <c r="K93" s="65"/>
      <c r="L93" s="65"/>
      <c r="M93" s="63">
        <f t="shared" si="191"/>
        <v>0</v>
      </c>
      <c r="N93" s="64"/>
      <c r="O93" s="65"/>
      <c r="P93" s="65"/>
      <c r="Q93" s="63">
        <f t="shared" si="192"/>
        <v>0</v>
      </c>
      <c r="R93" s="64"/>
      <c r="S93" s="65"/>
      <c r="T93" s="65"/>
      <c r="U93" s="63">
        <f t="shared" si="193"/>
        <v>0</v>
      </c>
      <c r="V93" s="64"/>
      <c r="W93" s="65"/>
      <c r="X93" s="65"/>
      <c r="Y93" s="63">
        <f t="shared" si="194"/>
        <v>0</v>
      </c>
      <c r="Z93" s="64"/>
      <c r="AA93" s="65"/>
      <c r="AB93" s="65"/>
      <c r="AC93" s="63">
        <f t="shared" si="195"/>
        <v>0</v>
      </c>
      <c r="AD93" s="64"/>
      <c r="AE93" s="65"/>
      <c r="AF93" s="65"/>
    </row>
    <row r="94" spans="2:36" ht="15" customHeight="1">
      <c r="B94" s="194"/>
      <c r="C94" s="194" t="s">
        <v>5</v>
      </c>
      <c r="D94" s="4" t="s">
        <v>6</v>
      </c>
      <c r="E94" s="22">
        <f>I94+M94+Q94+U94+Y94+AC94</f>
        <v>161807</v>
      </c>
      <c r="F94" s="23">
        <f t="shared" ref="F94:H94" si="198">J94+N94+R94+V94+Z94+AD94</f>
        <v>51185</v>
      </c>
      <c r="G94" s="24">
        <f t="shared" si="198"/>
        <v>49844</v>
      </c>
      <c r="H94" s="24">
        <f t="shared" si="198"/>
        <v>60778</v>
      </c>
      <c r="I94" s="22">
        <f t="shared" si="190"/>
        <v>15407</v>
      </c>
      <c r="J94" s="23">
        <v>4668</v>
      </c>
      <c r="K94" s="24">
        <v>5427</v>
      </c>
      <c r="L94" s="24">
        <v>5312</v>
      </c>
      <c r="M94" s="22">
        <f t="shared" si="191"/>
        <v>28652</v>
      </c>
      <c r="N94" s="23">
        <v>8671</v>
      </c>
      <c r="O94" s="24">
        <v>8814</v>
      </c>
      <c r="P94" s="24">
        <v>11167</v>
      </c>
      <c r="Q94" s="22">
        <f t="shared" si="192"/>
        <v>29096</v>
      </c>
      <c r="R94" s="23">
        <v>9340</v>
      </c>
      <c r="S94" s="24">
        <v>8911</v>
      </c>
      <c r="T94" s="24">
        <v>10845</v>
      </c>
      <c r="U94" s="22">
        <f t="shared" si="193"/>
        <v>29864</v>
      </c>
      <c r="V94" s="23">
        <v>9863</v>
      </c>
      <c r="W94" s="24">
        <v>8796</v>
      </c>
      <c r="X94" s="24">
        <v>11205</v>
      </c>
      <c r="Y94" s="22">
        <f t="shared" si="194"/>
        <v>29097</v>
      </c>
      <c r="Z94" s="23">
        <v>9549</v>
      </c>
      <c r="AA94" s="24">
        <v>8844</v>
      </c>
      <c r="AB94" s="24">
        <v>10704</v>
      </c>
      <c r="AC94" s="22">
        <f t="shared" si="195"/>
        <v>29691</v>
      </c>
      <c r="AD94" s="23">
        <v>9094</v>
      </c>
      <c r="AE94" s="24">
        <v>9052</v>
      </c>
      <c r="AF94" s="24">
        <v>11545</v>
      </c>
    </row>
    <row r="95" spans="2:36" ht="15" customHeight="1">
      <c r="B95" s="194"/>
      <c r="C95" s="194"/>
      <c r="D95" s="5" t="s">
        <v>7</v>
      </c>
      <c r="E95" s="28">
        <f>I95+M95+Q95+U95+Y95+AC95</f>
        <v>31080</v>
      </c>
      <c r="F95" s="29">
        <f t="shared" ref="F95" si="199">J95+N95+R95+V95+Z95+AD95</f>
        <v>8546</v>
      </c>
      <c r="G95" s="30">
        <f t="shared" ref="G95" si="200">K95+O95+S95+W95+AA95+AE95</f>
        <v>10646</v>
      </c>
      <c r="H95" s="30">
        <f t="shared" ref="H95" si="201">L95+P95+T95+X95+AB95+AF95</f>
        <v>11888</v>
      </c>
      <c r="I95" s="28">
        <f t="shared" si="190"/>
        <v>4254</v>
      </c>
      <c r="J95" s="29">
        <v>1158</v>
      </c>
      <c r="K95" s="30">
        <v>1576</v>
      </c>
      <c r="L95" s="30">
        <v>1520</v>
      </c>
      <c r="M95" s="28">
        <f t="shared" si="191"/>
        <v>5286</v>
      </c>
      <c r="N95" s="29">
        <v>1439</v>
      </c>
      <c r="O95" s="30">
        <v>1777</v>
      </c>
      <c r="P95" s="30">
        <v>2070</v>
      </c>
      <c r="Q95" s="28">
        <f t="shared" si="192"/>
        <v>5373</v>
      </c>
      <c r="R95" s="29">
        <v>1533</v>
      </c>
      <c r="S95" s="30">
        <v>1820</v>
      </c>
      <c r="T95" s="30">
        <v>2020</v>
      </c>
      <c r="U95" s="28">
        <f t="shared" si="193"/>
        <v>5251</v>
      </c>
      <c r="V95" s="29">
        <v>1439</v>
      </c>
      <c r="W95" s="30">
        <v>1752</v>
      </c>
      <c r="X95" s="30">
        <v>2060</v>
      </c>
      <c r="Y95" s="28">
        <f t="shared" si="194"/>
        <v>5390</v>
      </c>
      <c r="Z95" s="29">
        <v>1497</v>
      </c>
      <c r="AA95" s="30">
        <v>1848</v>
      </c>
      <c r="AB95" s="30">
        <v>2045</v>
      </c>
      <c r="AC95" s="28">
        <f t="shared" si="195"/>
        <v>5526</v>
      </c>
      <c r="AD95" s="29">
        <v>1480</v>
      </c>
      <c r="AE95" s="30">
        <v>1873</v>
      </c>
      <c r="AF95" s="30">
        <v>2173</v>
      </c>
    </row>
    <row r="96" spans="2:36" ht="15" customHeight="1">
      <c r="B96" s="194"/>
      <c r="C96" s="194"/>
      <c r="D96" s="75" t="s">
        <v>8</v>
      </c>
      <c r="E96" s="49">
        <f>E95/E89</f>
        <v>0.1611306101499842</v>
      </c>
      <c r="F96" s="50">
        <f t="shared" ref="F96:H96" si="202">F95/F89</f>
        <v>0.14307478528737172</v>
      </c>
      <c r="G96" s="51">
        <f t="shared" si="202"/>
        <v>0.17599603240204992</v>
      </c>
      <c r="H96" s="51">
        <f t="shared" si="202"/>
        <v>0.16359783117276305</v>
      </c>
      <c r="I96" s="49">
        <f>I95/I89</f>
        <v>0.2163674279029551</v>
      </c>
      <c r="J96" s="50">
        <f t="shared" ref="J96:L96" si="203">J95/J89</f>
        <v>0.19876416065911431</v>
      </c>
      <c r="K96" s="51">
        <f t="shared" si="203"/>
        <v>0.22504640868199344</v>
      </c>
      <c r="L96" s="51">
        <f t="shared" si="203"/>
        <v>0.22248243559718969</v>
      </c>
      <c r="M96" s="49">
        <f>M95/M89</f>
        <v>0.15575461135010901</v>
      </c>
      <c r="N96" s="50">
        <f t="shared" ref="N96:P96" si="204">N95/N89</f>
        <v>0.1423343224530168</v>
      </c>
      <c r="O96" s="51">
        <f t="shared" si="204"/>
        <v>0.1677839675195921</v>
      </c>
      <c r="P96" s="51">
        <f t="shared" si="204"/>
        <v>0.15637984437561381</v>
      </c>
      <c r="Q96" s="49">
        <f>Q95/Q89</f>
        <v>0.15587919579912385</v>
      </c>
      <c r="R96" s="50">
        <f t="shared" ref="R96:T96" si="205">R95/R89</f>
        <v>0.14099144670284189</v>
      </c>
      <c r="S96" s="51">
        <f t="shared" si="205"/>
        <v>0.16960208741030658</v>
      </c>
      <c r="T96" s="51">
        <f t="shared" si="205"/>
        <v>0.15701515740380878</v>
      </c>
      <c r="U96" s="49">
        <f>U95/U89</f>
        <v>0.14953723479994305</v>
      </c>
      <c r="V96" s="50">
        <f t="shared" ref="V96:X96" si="206">V95/V89</f>
        <v>0.12732259777030613</v>
      </c>
      <c r="W96" s="51">
        <f t="shared" si="206"/>
        <v>0.16609783845278725</v>
      </c>
      <c r="X96" s="51">
        <f t="shared" si="206"/>
        <v>0.15529589144364869</v>
      </c>
      <c r="Y96" s="49">
        <f>Y95/Y89</f>
        <v>0.15629077623452314</v>
      </c>
      <c r="Z96" s="50">
        <f t="shared" ref="Z96:AB96" si="207">Z95/Z89</f>
        <v>0.13552417164584465</v>
      </c>
      <c r="AA96" s="51">
        <f t="shared" si="207"/>
        <v>0.1728395061728395</v>
      </c>
      <c r="AB96" s="51">
        <f t="shared" si="207"/>
        <v>0.1604047376264805</v>
      </c>
      <c r="AC96" s="49">
        <f>AC95/AC89</f>
        <v>0.15691285458727319</v>
      </c>
      <c r="AD96" s="50">
        <f t="shared" ref="AD96:AF96" si="208">AD95/AD89</f>
        <v>0.13996595422735011</v>
      </c>
      <c r="AE96" s="51">
        <f t="shared" si="208"/>
        <v>0.171441647597254</v>
      </c>
      <c r="AF96" s="51">
        <f t="shared" si="208"/>
        <v>0.15840501530835399</v>
      </c>
    </row>
    <row r="97" spans="2:32" ht="15" customHeight="1">
      <c r="B97" s="194" t="s">
        <v>13</v>
      </c>
      <c r="C97" s="195" t="s">
        <v>10</v>
      </c>
      <c r="D97" s="195"/>
      <c r="E97" s="19">
        <f>I97+M97+Q97+U97+Y97+AC97</f>
        <v>104850255</v>
      </c>
      <c r="F97" s="20">
        <f t="shared" ref="F97:H97" si="209">J97+N97+R97+V97+Z97+AD97</f>
        <v>35755932</v>
      </c>
      <c r="G97" s="21">
        <f t="shared" si="209"/>
        <v>32368989</v>
      </c>
      <c r="H97" s="21">
        <f t="shared" si="209"/>
        <v>36725334</v>
      </c>
      <c r="I97" s="19">
        <f>SUM(J97:L97)</f>
        <v>10428199</v>
      </c>
      <c r="J97" s="20">
        <f>J98+J99</f>
        <v>3430952</v>
      </c>
      <c r="K97" s="21">
        <f t="shared" ref="K97:L97" si="210">K98+K99</f>
        <v>3762219</v>
      </c>
      <c r="L97" s="21">
        <f t="shared" si="210"/>
        <v>3235028</v>
      </c>
      <c r="M97" s="19">
        <f>SUM(N97:P97)</f>
        <v>18543700</v>
      </c>
      <c r="N97" s="20">
        <f>N98+N99</f>
        <v>6079837</v>
      </c>
      <c r="O97" s="21">
        <f t="shared" ref="O97:P97" si="211">O98+O99</f>
        <v>5704567</v>
      </c>
      <c r="P97" s="21">
        <f t="shared" si="211"/>
        <v>6759296</v>
      </c>
      <c r="Q97" s="19">
        <f>SUM(R97:T97)</f>
        <v>18543907</v>
      </c>
      <c r="R97" s="20">
        <f>R98+R99</f>
        <v>6342842</v>
      </c>
      <c r="S97" s="21">
        <f t="shared" ref="S97:T97" si="212">S98+S99</f>
        <v>5688290</v>
      </c>
      <c r="T97" s="21">
        <f t="shared" si="212"/>
        <v>6512775</v>
      </c>
      <c r="U97" s="19">
        <f>SUM(V97:X97)</f>
        <v>19253357</v>
      </c>
      <c r="V97" s="20">
        <f>V98+V99</f>
        <v>6785913</v>
      </c>
      <c r="W97" s="21">
        <f t="shared" ref="W97:X97" si="213">W98+W99</f>
        <v>5744647</v>
      </c>
      <c r="X97" s="21">
        <f t="shared" si="213"/>
        <v>6722797</v>
      </c>
      <c r="Y97" s="19">
        <f>SUM(Z97:AB97)</f>
        <v>18768827</v>
      </c>
      <c r="Z97" s="20">
        <f>Z98+Z99</f>
        <v>6554508</v>
      </c>
      <c r="AA97" s="21">
        <f t="shared" ref="AA97:AB97" si="214">AA98+AA99</f>
        <v>5682606</v>
      </c>
      <c r="AB97" s="21">
        <f t="shared" si="214"/>
        <v>6531713</v>
      </c>
      <c r="AC97" s="19">
        <f>SUM(AD97:AF97)</f>
        <v>19312265</v>
      </c>
      <c r="AD97" s="20">
        <f>AD98+AD99</f>
        <v>6561880</v>
      </c>
      <c r="AE97" s="21">
        <f t="shared" ref="AE97:AF97" si="215">AE98+AE99</f>
        <v>5786660</v>
      </c>
      <c r="AF97" s="21">
        <f t="shared" si="215"/>
        <v>6963725</v>
      </c>
    </row>
    <row r="98" spans="2:32" ht="15" customHeight="1">
      <c r="B98" s="194"/>
      <c r="C98" s="196" t="s">
        <v>11</v>
      </c>
      <c r="D98" s="196"/>
      <c r="E98" s="52">
        <f t="shared" ref="E98:E99" si="216">I98+M98+Q98+U98+Y98+AC98</f>
        <v>103183955</v>
      </c>
      <c r="F98" s="53">
        <f t="shared" ref="F98:F99" si="217">J98+N98+R98+V98+Z98+AD98</f>
        <v>35118232</v>
      </c>
      <c r="G98" s="54">
        <f t="shared" ref="G98:G99" si="218">K98+O98+S98+W98+AA98+AE98</f>
        <v>31939789</v>
      </c>
      <c r="H98" s="54">
        <f t="shared" ref="H98:H99" si="219">L98+P98+T98+X98+AB98+AF98</f>
        <v>36125934</v>
      </c>
      <c r="I98" s="52">
        <f t="shared" ref="I98:I99" si="220">SUM(J98:L98)</f>
        <v>10161599</v>
      </c>
      <c r="J98" s="53">
        <v>3310752</v>
      </c>
      <c r="K98" s="54">
        <v>3707169</v>
      </c>
      <c r="L98" s="54">
        <v>3143678</v>
      </c>
      <c r="M98" s="52">
        <f t="shared" ref="M98:M99" si="221">SUM(N98:P98)</f>
        <v>18261850</v>
      </c>
      <c r="N98" s="53">
        <v>5983487</v>
      </c>
      <c r="O98" s="54">
        <v>5604867</v>
      </c>
      <c r="P98" s="54">
        <v>6673496</v>
      </c>
      <c r="Q98" s="52">
        <f t="shared" ref="Q98:Q99" si="222">SUM(R98:T98)</f>
        <v>18245157</v>
      </c>
      <c r="R98" s="53">
        <v>6251992</v>
      </c>
      <c r="S98" s="54">
        <v>5637090</v>
      </c>
      <c r="T98" s="54">
        <v>6356075</v>
      </c>
      <c r="U98" s="52">
        <f t="shared" ref="U98:U99" si="223">SUM(V98:X98)</f>
        <v>18977707</v>
      </c>
      <c r="V98" s="53">
        <v>6634513</v>
      </c>
      <c r="W98" s="54">
        <v>5646897</v>
      </c>
      <c r="X98" s="54">
        <v>6696297</v>
      </c>
      <c r="Y98" s="52">
        <f t="shared" ref="Y98:Y99" si="224">SUM(Z98:AB98)</f>
        <v>18519227</v>
      </c>
      <c r="Z98" s="53">
        <v>6527958</v>
      </c>
      <c r="AA98" s="54">
        <v>5604206</v>
      </c>
      <c r="AB98" s="54">
        <v>6387063</v>
      </c>
      <c r="AC98" s="52">
        <f t="shared" ref="AC98:AC99" si="225">SUM(AD98:AF98)</f>
        <v>19018415</v>
      </c>
      <c r="AD98" s="53">
        <v>6409530</v>
      </c>
      <c r="AE98" s="54">
        <v>5739560</v>
      </c>
      <c r="AF98" s="54">
        <v>6869325</v>
      </c>
    </row>
    <row r="99" spans="2:32" ht="15" customHeight="1">
      <c r="B99" s="194"/>
      <c r="C99" s="197" t="s">
        <v>12</v>
      </c>
      <c r="D99" s="197"/>
      <c r="E99" s="25">
        <f t="shared" si="216"/>
        <v>1666300</v>
      </c>
      <c r="F99" s="26">
        <f t="shared" si="217"/>
        <v>637700</v>
      </c>
      <c r="G99" s="27">
        <f t="shared" si="218"/>
        <v>429200</v>
      </c>
      <c r="H99" s="27">
        <f t="shared" si="219"/>
        <v>599400</v>
      </c>
      <c r="I99" s="25">
        <f t="shared" si="220"/>
        <v>266600</v>
      </c>
      <c r="J99" s="26">
        <v>120200</v>
      </c>
      <c r="K99" s="27">
        <v>55050</v>
      </c>
      <c r="L99" s="27">
        <v>91350</v>
      </c>
      <c r="M99" s="25">
        <f t="shared" si="221"/>
        <v>281850</v>
      </c>
      <c r="N99" s="26">
        <v>96350</v>
      </c>
      <c r="O99" s="27">
        <v>99700</v>
      </c>
      <c r="P99" s="27">
        <v>85800</v>
      </c>
      <c r="Q99" s="25">
        <f t="shared" si="222"/>
        <v>298750</v>
      </c>
      <c r="R99" s="26">
        <v>90850</v>
      </c>
      <c r="S99" s="27">
        <v>51200</v>
      </c>
      <c r="T99" s="27">
        <v>156700</v>
      </c>
      <c r="U99" s="25">
        <f t="shared" si="223"/>
        <v>275650</v>
      </c>
      <c r="V99" s="26">
        <v>151400</v>
      </c>
      <c r="W99" s="27">
        <v>97750</v>
      </c>
      <c r="X99" s="27">
        <v>26500</v>
      </c>
      <c r="Y99" s="25">
        <f t="shared" si="224"/>
        <v>249600</v>
      </c>
      <c r="Z99" s="26">
        <v>26550</v>
      </c>
      <c r="AA99" s="27">
        <v>78400</v>
      </c>
      <c r="AB99" s="27">
        <v>144650</v>
      </c>
      <c r="AC99" s="25">
        <f t="shared" si="225"/>
        <v>293850</v>
      </c>
      <c r="AD99" s="26">
        <v>152350</v>
      </c>
      <c r="AE99" s="27">
        <v>47100</v>
      </c>
      <c r="AF99" s="27">
        <v>94400</v>
      </c>
    </row>
  </sheetData>
  <mergeCells count="120">
    <mergeCell ref="U4:X4"/>
    <mergeCell ref="Y4:AB4"/>
    <mergeCell ref="B5:D5"/>
    <mergeCell ref="B6:B13"/>
    <mergeCell ref="C6:D6"/>
    <mergeCell ref="C7:C8"/>
    <mergeCell ref="C9:C10"/>
    <mergeCell ref="C11:C13"/>
    <mergeCell ref="B2:H2"/>
    <mergeCell ref="B4:D4"/>
    <mergeCell ref="E4:H4"/>
    <mergeCell ref="I4:L4"/>
    <mergeCell ref="M4:P4"/>
    <mergeCell ref="Q4:T4"/>
    <mergeCell ref="B14:B16"/>
    <mergeCell ref="C14:D14"/>
    <mergeCell ref="C15:D15"/>
    <mergeCell ref="C16:D16"/>
    <mergeCell ref="B19:D19"/>
    <mergeCell ref="B20:B27"/>
    <mergeCell ref="C20:D20"/>
    <mergeCell ref="C21:C22"/>
    <mergeCell ref="C23:C24"/>
    <mergeCell ref="C25:C27"/>
    <mergeCell ref="I35:L35"/>
    <mergeCell ref="M35:P35"/>
    <mergeCell ref="Q35:T35"/>
    <mergeCell ref="U35:X35"/>
    <mergeCell ref="B28:B30"/>
    <mergeCell ref="C28:D28"/>
    <mergeCell ref="C29:D29"/>
    <mergeCell ref="C30:D30"/>
    <mergeCell ref="B33:H33"/>
    <mergeCell ref="B35:D35"/>
    <mergeCell ref="E35:H35"/>
    <mergeCell ref="B45:B47"/>
    <mergeCell ref="C45:D45"/>
    <mergeCell ref="C46:D46"/>
    <mergeCell ref="C47:D47"/>
    <mergeCell ref="B48:D48"/>
    <mergeCell ref="E48:H48"/>
    <mergeCell ref="B36:D36"/>
    <mergeCell ref="B37:B44"/>
    <mergeCell ref="C37:D37"/>
    <mergeCell ref="C38:C39"/>
    <mergeCell ref="C40:C41"/>
    <mergeCell ref="C42:C44"/>
    <mergeCell ref="B58:B60"/>
    <mergeCell ref="C58:D58"/>
    <mergeCell ref="C59:D59"/>
    <mergeCell ref="C60:D60"/>
    <mergeCell ref="B61:D61"/>
    <mergeCell ref="E61:H61"/>
    <mergeCell ref="AG48:AJ48"/>
    <mergeCell ref="B49:D49"/>
    <mergeCell ref="B50:B57"/>
    <mergeCell ref="C50:D50"/>
    <mergeCell ref="C51:C52"/>
    <mergeCell ref="C53:C54"/>
    <mergeCell ref="C55:C57"/>
    <mergeCell ref="I48:L48"/>
    <mergeCell ref="M48:P48"/>
    <mergeCell ref="Q48:T48"/>
    <mergeCell ref="U48:X48"/>
    <mergeCell ref="Y48:AB48"/>
    <mergeCell ref="AC48:AF48"/>
    <mergeCell ref="B71:B73"/>
    <mergeCell ref="C71:D71"/>
    <mergeCell ref="C72:D72"/>
    <mergeCell ref="C73:D73"/>
    <mergeCell ref="B74:D74"/>
    <mergeCell ref="E74:H74"/>
    <mergeCell ref="AG61:AJ61"/>
    <mergeCell ref="B62:D62"/>
    <mergeCell ref="B63:B70"/>
    <mergeCell ref="C63:D63"/>
    <mergeCell ref="C64:C65"/>
    <mergeCell ref="C66:C67"/>
    <mergeCell ref="C68:C70"/>
    <mergeCell ref="I61:L61"/>
    <mergeCell ref="M61:P61"/>
    <mergeCell ref="Q61:T61"/>
    <mergeCell ref="U61:X61"/>
    <mergeCell ref="Y61:AB61"/>
    <mergeCell ref="AC61:AF61"/>
    <mergeCell ref="B84:B86"/>
    <mergeCell ref="C84:D84"/>
    <mergeCell ref="C85:D85"/>
    <mergeCell ref="C86:D86"/>
    <mergeCell ref="B87:D87"/>
    <mergeCell ref="E87:H87"/>
    <mergeCell ref="AG74:AJ74"/>
    <mergeCell ref="B75:D75"/>
    <mergeCell ref="B76:B83"/>
    <mergeCell ref="C76:D76"/>
    <mergeCell ref="C77:C78"/>
    <mergeCell ref="C79:C80"/>
    <mergeCell ref="C81:C83"/>
    <mergeCell ref="I74:L74"/>
    <mergeCell ref="M74:P74"/>
    <mergeCell ref="Q74:T74"/>
    <mergeCell ref="U74:X74"/>
    <mergeCell ref="Y74:AB74"/>
    <mergeCell ref="AC74:AF74"/>
    <mergeCell ref="AC87:AF87"/>
    <mergeCell ref="B97:B99"/>
    <mergeCell ref="C97:D97"/>
    <mergeCell ref="C98:D98"/>
    <mergeCell ref="C99:D99"/>
    <mergeCell ref="U87:X87"/>
    <mergeCell ref="Y87:AB87"/>
    <mergeCell ref="I87:L87"/>
    <mergeCell ref="M87:P87"/>
    <mergeCell ref="Q87:T87"/>
    <mergeCell ref="B88:D88"/>
    <mergeCell ref="B89:B96"/>
    <mergeCell ref="C89:D89"/>
    <mergeCell ref="C90:C91"/>
    <mergeCell ref="C92:C93"/>
    <mergeCell ref="C94:C96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112"/>
  <sheetViews>
    <sheetView topLeftCell="A28" zoomScale="90" zoomScaleNormal="90" workbookViewId="0">
      <pane xSplit="8" topLeftCell="I1" activePane="topRight" state="frozen"/>
      <selection activeCell="H106" sqref="H106"/>
      <selection pane="topRight" activeCell="H106" sqref="H106"/>
    </sheetView>
  </sheetViews>
  <sheetFormatPr defaultRowHeight="15" customHeight="1"/>
  <cols>
    <col min="1" max="1" width="1" style="1" customWidth="1"/>
    <col min="2" max="2" width="11.5" style="1" customWidth="1"/>
    <col min="3" max="4" width="9" style="1"/>
    <col min="5" max="5" width="11.5" style="2" bestFit="1" customWidth="1"/>
    <col min="6" max="8" width="10.5" style="2" bestFit="1" customWidth="1"/>
    <col min="9" max="9" width="10.625" style="1" bestFit="1" customWidth="1"/>
    <col min="10" max="12" width="9.625" style="1" bestFit="1" customWidth="1"/>
    <col min="13" max="13" width="10.625" style="1" bestFit="1" customWidth="1"/>
    <col min="14" max="16" width="9.625" style="1" bestFit="1" customWidth="1"/>
    <col min="17" max="17" width="10.625" style="1" bestFit="1" customWidth="1"/>
    <col min="18" max="19" width="9.625" style="1" customWidth="1"/>
    <col min="20" max="20" width="9.625" style="1" bestFit="1" customWidth="1"/>
    <col min="21" max="21" width="10.625" style="1" bestFit="1" customWidth="1"/>
    <col min="22" max="24" width="9.625" style="1" bestFit="1" customWidth="1"/>
    <col min="25" max="25" width="10.625" style="1" bestFit="1" customWidth="1"/>
    <col min="26" max="28" width="9.625" style="1" bestFit="1" customWidth="1"/>
    <col min="29" max="29" width="10.625" style="1" bestFit="1" customWidth="1"/>
    <col min="30" max="30" width="9.625" style="1" bestFit="1" customWidth="1"/>
    <col min="31" max="31" width="9.625" style="1" customWidth="1"/>
    <col min="32" max="32" width="9.625" style="1" bestFit="1" customWidth="1"/>
    <col min="33" max="33" width="10.625" style="1" bestFit="1" customWidth="1"/>
    <col min="34" max="36" width="9.625" style="1" bestFit="1" customWidth="1"/>
    <col min="37" max="16384" width="9" style="1"/>
  </cols>
  <sheetData>
    <row r="1" spans="2:32" ht="7.5" customHeight="1" thickBot="1"/>
    <row r="2" spans="2:32" ht="27" thickTop="1" thickBot="1">
      <c r="B2" s="209" t="s">
        <v>60</v>
      </c>
      <c r="C2" s="210"/>
      <c r="D2" s="210"/>
      <c r="E2" s="210"/>
      <c r="F2" s="210"/>
      <c r="G2" s="210"/>
      <c r="H2" s="211"/>
    </row>
    <row r="3" spans="2:32" ht="15" customHeight="1" thickTop="1" thickBot="1"/>
    <row r="4" spans="2:32" ht="15" customHeight="1">
      <c r="B4" s="218" t="s">
        <v>40</v>
      </c>
      <c r="C4" s="219"/>
      <c r="D4" s="219"/>
      <c r="E4" s="219" t="s">
        <v>61</v>
      </c>
      <c r="F4" s="219"/>
      <c r="G4" s="219"/>
      <c r="H4" s="220"/>
      <c r="I4" s="214" t="s">
        <v>62</v>
      </c>
      <c r="J4" s="215"/>
      <c r="K4" s="215"/>
      <c r="L4" s="216"/>
      <c r="M4" s="214" t="s">
        <v>63</v>
      </c>
      <c r="N4" s="215"/>
      <c r="O4" s="215"/>
      <c r="P4" s="216"/>
      <c r="Q4" s="214" t="s">
        <v>64</v>
      </c>
      <c r="R4" s="215"/>
      <c r="S4" s="215"/>
      <c r="T4" s="216"/>
      <c r="U4" s="214" t="s">
        <v>65</v>
      </c>
      <c r="V4" s="215"/>
      <c r="W4" s="215"/>
      <c r="X4" s="216"/>
      <c r="Y4" s="214" t="s">
        <v>66</v>
      </c>
      <c r="Z4" s="215"/>
      <c r="AA4" s="215"/>
      <c r="AB4" s="216"/>
      <c r="AC4" s="214" t="s">
        <v>67</v>
      </c>
      <c r="AD4" s="215"/>
      <c r="AE4" s="215"/>
      <c r="AF4" s="216"/>
    </row>
    <row r="5" spans="2:32" ht="15" customHeight="1">
      <c r="B5" s="217" t="s">
        <v>0</v>
      </c>
      <c r="C5" s="201"/>
      <c r="D5" s="201"/>
      <c r="E5" s="6" t="s">
        <v>15</v>
      </c>
      <c r="F5" s="7" t="s">
        <v>17</v>
      </c>
      <c r="G5" s="79" t="s">
        <v>19</v>
      </c>
      <c r="H5" s="16" t="s">
        <v>21</v>
      </c>
      <c r="I5" s="17" t="s">
        <v>14</v>
      </c>
      <c r="J5" s="11" t="s">
        <v>16</v>
      </c>
      <c r="K5" s="12" t="s">
        <v>18</v>
      </c>
      <c r="L5" s="18" t="s">
        <v>20</v>
      </c>
      <c r="M5" s="17" t="s">
        <v>14</v>
      </c>
      <c r="N5" s="11" t="s">
        <v>16</v>
      </c>
      <c r="O5" s="12" t="s">
        <v>18</v>
      </c>
      <c r="P5" s="18" t="s">
        <v>20</v>
      </c>
      <c r="Q5" s="17" t="s">
        <v>14</v>
      </c>
      <c r="R5" s="11" t="s">
        <v>16</v>
      </c>
      <c r="S5" s="12" t="s">
        <v>18</v>
      </c>
      <c r="T5" s="18" t="s">
        <v>20</v>
      </c>
      <c r="U5" s="17" t="s">
        <v>14</v>
      </c>
      <c r="V5" s="11" t="s">
        <v>16</v>
      </c>
      <c r="W5" s="12" t="s">
        <v>18</v>
      </c>
      <c r="X5" s="18" t="s">
        <v>20</v>
      </c>
      <c r="Y5" s="17" t="s">
        <v>14</v>
      </c>
      <c r="Z5" s="11" t="s">
        <v>16</v>
      </c>
      <c r="AA5" s="12" t="s">
        <v>18</v>
      </c>
      <c r="AB5" s="18" t="s">
        <v>20</v>
      </c>
      <c r="AC5" s="17" t="s">
        <v>14</v>
      </c>
      <c r="AD5" s="11" t="s">
        <v>16</v>
      </c>
      <c r="AE5" s="12" t="s">
        <v>18</v>
      </c>
      <c r="AF5" s="18" t="s">
        <v>20</v>
      </c>
    </row>
    <row r="6" spans="2:32" ht="15" customHeight="1">
      <c r="B6" s="206" t="s">
        <v>9</v>
      </c>
      <c r="C6" s="195" t="s">
        <v>1</v>
      </c>
      <c r="D6" s="195"/>
      <c r="E6" s="19">
        <f>I6+M6+Q6+U6+Y6+AC6</f>
        <v>908405</v>
      </c>
      <c r="F6" s="20">
        <f t="shared" ref="F6:H6" si="0">J6+N6+R6+V6+Z6+AD6</f>
        <v>284007</v>
      </c>
      <c r="G6" s="21">
        <f t="shared" si="0"/>
        <v>282928</v>
      </c>
      <c r="H6" s="31">
        <f t="shared" si="0"/>
        <v>341470</v>
      </c>
      <c r="I6" s="32">
        <f>E37</f>
        <v>26950</v>
      </c>
      <c r="J6" s="20">
        <f t="shared" ref="J6:L16" si="1">F37</f>
        <v>7429</v>
      </c>
      <c r="K6" s="21">
        <f t="shared" si="1"/>
        <v>9652</v>
      </c>
      <c r="L6" s="33">
        <f t="shared" si="1"/>
        <v>9869</v>
      </c>
      <c r="M6" s="32">
        <f>E50</f>
        <v>213402</v>
      </c>
      <c r="N6" s="20">
        <f t="shared" ref="N6:P16" si="2">F50</f>
        <v>66015</v>
      </c>
      <c r="O6" s="21">
        <f t="shared" si="2"/>
        <v>66895</v>
      </c>
      <c r="P6" s="33">
        <f t="shared" si="2"/>
        <v>80492</v>
      </c>
      <c r="Q6" s="32">
        <f>E63</f>
        <v>213442</v>
      </c>
      <c r="R6" s="20">
        <f t="shared" ref="R6:T16" si="3">F63</f>
        <v>66280</v>
      </c>
      <c r="S6" s="21">
        <f t="shared" si="3"/>
        <v>66362</v>
      </c>
      <c r="T6" s="33">
        <f t="shared" si="3"/>
        <v>80800</v>
      </c>
      <c r="U6" s="32">
        <f>E76</f>
        <v>215861</v>
      </c>
      <c r="V6" s="20">
        <f t="shared" ref="V6:X16" si="4">F76</f>
        <v>68731</v>
      </c>
      <c r="W6" s="21">
        <f t="shared" si="4"/>
        <v>66072</v>
      </c>
      <c r="X6" s="33">
        <f t="shared" si="4"/>
        <v>81058</v>
      </c>
      <c r="Y6" s="32">
        <f>E89</f>
        <v>217928</v>
      </c>
      <c r="Z6" s="20">
        <f t="shared" ref="Z6:AB16" si="5">F89</f>
        <v>69392</v>
      </c>
      <c r="AA6" s="21">
        <f t="shared" si="5"/>
        <v>66741</v>
      </c>
      <c r="AB6" s="33">
        <f t="shared" si="5"/>
        <v>81795</v>
      </c>
      <c r="AC6" s="32">
        <f>E102</f>
        <v>20822</v>
      </c>
      <c r="AD6" s="20">
        <f t="shared" ref="AD6:AF6" si="6">F102</f>
        <v>6160</v>
      </c>
      <c r="AE6" s="21">
        <f t="shared" si="6"/>
        <v>7206</v>
      </c>
      <c r="AF6" s="33">
        <f t="shared" si="6"/>
        <v>7456</v>
      </c>
    </row>
    <row r="7" spans="2:32" ht="15" customHeight="1">
      <c r="B7" s="206"/>
      <c r="C7" s="194" t="s">
        <v>2</v>
      </c>
      <c r="D7" s="4" t="s">
        <v>3</v>
      </c>
      <c r="E7" s="22">
        <f t="shared" ref="E7:E12" si="7">I7+M7+Q7+U7+Y7+AC7</f>
        <v>465332</v>
      </c>
      <c r="F7" s="23">
        <f t="shared" ref="F7:F12" si="8">J7+N7+R7+V7+Z7+AD7</f>
        <v>148322</v>
      </c>
      <c r="G7" s="24">
        <f t="shared" ref="G7:G12" si="9">K7+O7+S7+W7+AA7+AE7</f>
        <v>143497</v>
      </c>
      <c r="H7" s="34">
        <f t="shared" ref="H7:H12" si="10">L7+P7+T7+X7+AB7+AF7</f>
        <v>173513</v>
      </c>
      <c r="I7" s="35">
        <f t="shared" ref="I7:I16" si="11">E38</f>
        <v>13826</v>
      </c>
      <c r="J7" s="23">
        <f t="shared" si="1"/>
        <v>3799</v>
      </c>
      <c r="K7" s="24">
        <f t="shared" si="1"/>
        <v>5021</v>
      </c>
      <c r="L7" s="36">
        <f t="shared" si="1"/>
        <v>5006</v>
      </c>
      <c r="M7" s="35">
        <f t="shared" ref="M7:M16" si="12">E51</f>
        <v>109276</v>
      </c>
      <c r="N7" s="23">
        <f t="shared" si="2"/>
        <v>34392</v>
      </c>
      <c r="O7" s="24">
        <f t="shared" si="2"/>
        <v>33918</v>
      </c>
      <c r="P7" s="36">
        <f t="shared" si="2"/>
        <v>40966</v>
      </c>
      <c r="Q7" s="35">
        <f t="shared" ref="Q7:Q16" si="13">E64</f>
        <v>109250</v>
      </c>
      <c r="R7" s="23">
        <f t="shared" si="3"/>
        <v>34697</v>
      </c>
      <c r="S7" s="24">
        <f t="shared" si="3"/>
        <v>33535</v>
      </c>
      <c r="T7" s="36">
        <f t="shared" si="3"/>
        <v>41018</v>
      </c>
      <c r="U7" s="35">
        <f t="shared" ref="U7:U16" si="14">E77</f>
        <v>110767</v>
      </c>
      <c r="V7" s="23">
        <f t="shared" si="4"/>
        <v>36070</v>
      </c>
      <c r="W7" s="24">
        <f t="shared" si="4"/>
        <v>33472</v>
      </c>
      <c r="X7" s="36">
        <f t="shared" si="4"/>
        <v>41225</v>
      </c>
      <c r="Y7" s="35">
        <f t="shared" ref="Y7:Y16" si="15">E90</f>
        <v>111677</v>
      </c>
      <c r="Z7" s="23">
        <f t="shared" si="5"/>
        <v>36245</v>
      </c>
      <c r="AA7" s="24">
        <f t="shared" si="5"/>
        <v>33870</v>
      </c>
      <c r="AB7" s="36">
        <f t="shared" si="5"/>
        <v>41562</v>
      </c>
      <c r="AC7" s="35">
        <f t="shared" ref="AC7:AC16" si="16">E103</f>
        <v>10536</v>
      </c>
      <c r="AD7" s="23">
        <f t="shared" ref="AD7:AD16" si="17">F103</f>
        <v>3119</v>
      </c>
      <c r="AE7" s="24">
        <f t="shared" ref="AE7:AE16" si="18">G103</f>
        <v>3681</v>
      </c>
      <c r="AF7" s="36">
        <f t="shared" ref="AF7:AF16" si="19">H103</f>
        <v>3736</v>
      </c>
    </row>
    <row r="8" spans="2:32" ht="15" customHeight="1">
      <c r="B8" s="206"/>
      <c r="C8" s="194"/>
      <c r="D8" s="78" t="s">
        <v>4</v>
      </c>
      <c r="E8" s="25">
        <f t="shared" si="7"/>
        <v>443073</v>
      </c>
      <c r="F8" s="26">
        <f t="shared" si="8"/>
        <v>135685</v>
      </c>
      <c r="G8" s="27">
        <f t="shared" si="9"/>
        <v>139431</v>
      </c>
      <c r="H8" s="37">
        <f t="shared" si="10"/>
        <v>167957</v>
      </c>
      <c r="I8" s="38">
        <f t="shared" si="11"/>
        <v>13124</v>
      </c>
      <c r="J8" s="26">
        <f t="shared" si="1"/>
        <v>3630</v>
      </c>
      <c r="K8" s="27">
        <f t="shared" si="1"/>
        <v>4631</v>
      </c>
      <c r="L8" s="39">
        <f t="shared" si="1"/>
        <v>4863</v>
      </c>
      <c r="M8" s="38">
        <f t="shared" si="12"/>
        <v>104126</v>
      </c>
      <c r="N8" s="26">
        <f t="shared" si="2"/>
        <v>31623</v>
      </c>
      <c r="O8" s="27">
        <f t="shared" si="2"/>
        <v>32977</v>
      </c>
      <c r="P8" s="39">
        <f t="shared" si="2"/>
        <v>39526</v>
      </c>
      <c r="Q8" s="38">
        <f t="shared" si="13"/>
        <v>104192</v>
      </c>
      <c r="R8" s="26">
        <f t="shared" si="3"/>
        <v>31583</v>
      </c>
      <c r="S8" s="27">
        <f t="shared" si="3"/>
        <v>32827</v>
      </c>
      <c r="T8" s="39">
        <f t="shared" si="3"/>
        <v>39782</v>
      </c>
      <c r="U8" s="38">
        <f t="shared" si="14"/>
        <v>105094</v>
      </c>
      <c r="V8" s="26">
        <f t="shared" si="4"/>
        <v>32661</v>
      </c>
      <c r="W8" s="27">
        <f t="shared" si="4"/>
        <v>32600</v>
      </c>
      <c r="X8" s="39">
        <f t="shared" si="4"/>
        <v>39833</v>
      </c>
      <c r="Y8" s="38">
        <f t="shared" si="15"/>
        <v>106251</v>
      </c>
      <c r="Z8" s="26">
        <f t="shared" si="5"/>
        <v>33147</v>
      </c>
      <c r="AA8" s="27">
        <f t="shared" si="5"/>
        <v>32871</v>
      </c>
      <c r="AB8" s="39">
        <f t="shared" si="5"/>
        <v>40233</v>
      </c>
      <c r="AC8" s="38">
        <f t="shared" si="16"/>
        <v>10286</v>
      </c>
      <c r="AD8" s="26">
        <f t="shared" si="17"/>
        <v>3041</v>
      </c>
      <c r="AE8" s="27">
        <f t="shared" si="18"/>
        <v>3525</v>
      </c>
      <c r="AF8" s="39">
        <f t="shared" si="19"/>
        <v>3720</v>
      </c>
    </row>
    <row r="9" spans="2:32" ht="15" customHeight="1">
      <c r="B9" s="206"/>
      <c r="C9" s="202" t="s">
        <v>27</v>
      </c>
      <c r="D9" s="58" t="s">
        <v>28</v>
      </c>
      <c r="E9" s="59">
        <f t="shared" si="7"/>
        <v>712562</v>
      </c>
      <c r="F9" s="60">
        <f t="shared" si="8"/>
        <v>227557</v>
      </c>
      <c r="G9" s="61">
        <f t="shared" si="9"/>
        <v>216235</v>
      </c>
      <c r="H9" s="66">
        <f t="shared" si="10"/>
        <v>268770</v>
      </c>
      <c r="I9" s="68">
        <f t="shared" si="11"/>
        <v>26950</v>
      </c>
      <c r="J9" s="60">
        <f t="shared" si="1"/>
        <v>7429</v>
      </c>
      <c r="K9" s="61">
        <f t="shared" si="1"/>
        <v>9652</v>
      </c>
      <c r="L9" s="69">
        <f t="shared" si="1"/>
        <v>9869</v>
      </c>
      <c r="M9" s="68">
        <f t="shared" si="12"/>
        <v>167174</v>
      </c>
      <c r="N9" s="60">
        <f t="shared" si="2"/>
        <v>52650</v>
      </c>
      <c r="O9" s="61">
        <f t="shared" si="2"/>
        <v>51013</v>
      </c>
      <c r="P9" s="69">
        <f t="shared" si="2"/>
        <v>63511</v>
      </c>
      <c r="Q9" s="68">
        <f t="shared" si="13"/>
        <v>170375</v>
      </c>
      <c r="R9" s="60">
        <f t="shared" si="3"/>
        <v>54119</v>
      </c>
      <c r="S9" s="61">
        <f t="shared" si="3"/>
        <v>51824</v>
      </c>
      <c r="T9" s="69">
        <f t="shared" si="3"/>
        <v>64432</v>
      </c>
      <c r="U9" s="68">
        <f t="shared" si="14"/>
        <v>172108</v>
      </c>
      <c r="V9" s="60">
        <f t="shared" si="4"/>
        <v>56090</v>
      </c>
      <c r="W9" s="61">
        <f t="shared" si="4"/>
        <v>51256</v>
      </c>
      <c r="X9" s="69">
        <f t="shared" si="4"/>
        <v>64762</v>
      </c>
      <c r="Y9" s="68">
        <f t="shared" si="15"/>
        <v>175955</v>
      </c>
      <c r="Z9" s="60">
        <f t="shared" si="5"/>
        <v>57269</v>
      </c>
      <c r="AA9" s="61">
        <f t="shared" si="5"/>
        <v>52490</v>
      </c>
      <c r="AB9" s="69">
        <f t="shared" si="5"/>
        <v>66196</v>
      </c>
      <c r="AC9" s="68">
        <f t="shared" si="16"/>
        <v>0</v>
      </c>
      <c r="AD9" s="60">
        <f t="shared" si="17"/>
        <v>0</v>
      </c>
      <c r="AE9" s="61">
        <f t="shared" si="18"/>
        <v>0</v>
      </c>
      <c r="AF9" s="69">
        <f t="shared" si="19"/>
        <v>0</v>
      </c>
    </row>
    <row r="10" spans="2:32" ht="15" customHeight="1">
      <c r="B10" s="206"/>
      <c r="C10" s="202"/>
      <c r="D10" s="62" t="s">
        <v>29</v>
      </c>
      <c r="E10" s="63">
        <f t="shared" si="7"/>
        <v>195843</v>
      </c>
      <c r="F10" s="64">
        <f t="shared" si="8"/>
        <v>56450</v>
      </c>
      <c r="G10" s="65">
        <f t="shared" si="9"/>
        <v>66693</v>
      </c>
      <c r="H10" s="67">
        <f t="shared" si="10"/>
        <v>72700</v>
      </c>
      <c r="I10" s="70">
        <f t="shared" si="11"/>
        <v>0</v>
      </c>
      <c r="J10" s="64">
        <f t="shared" si="1"/>
        <v>0</v>
      </c>
      <c r="K10" s="65">
        <f t="shared" si="1"/>
        <v>0</v>
      </c>
      <c r="L10" s="71">
        <f t="shared" si="1"/>
        <v>0</v>
      </c>
      <c r="M10" s="70">
        <f t="shared" si="12"/>
        <v>46228</v>
      </c>
      <c r="N10" s="64">
        <f t="shared" si="2"/>
        <v>13365</v>
      </c>
      <c r="O10" s="65">
        <f t="shared" si="2"/>
        <v>15882</v>
      </c>
      <c r="P10" s="71">
        <f t="shared" si="2"/>
        <v>16981</v>
      </c>
      <c r="Q10" s="70">
        <f t="shared" si="13"/>
        <v>43067</v>
      </c>
      <c r="R10" s="64">
        <f t="shared" si="3"/>
        <v>12161</v>
      </c>
      <c r="S10" s="65">
        <f t="shared" si="3"/>
        <v>14538</v>
      </c>
      <c r="T10" s="71">
        <f t="shared" si="3"/>
        <v>16368</v>
      </c>
      <c r="U10" s="70">
        <f t="shared" si="14"/>
        <v>43753</v>
      </c>
      <c r="V10" s="64">
        <f t="shared" si="4"/>
        <v>12641</v>
      </c>
      <c r="W10" s="65">
        <f t="shared" si="4"/>
        <v>14816</v>
      </c>
      <c r="X10" s="71">
        <f t="shared" si="4"/>
        <v>16296</v>
      </c>
      <c r="Y10" s="70">
        <f t="shared" si="15"/>
        <v>41973</v>
      </c>
      <c r="Z10" s="64">
        <f t="shared" si="5"/>
        <v>12123</v>
      </c>
      <c r="AA10" s="65">
        <f t="shared" si="5"/>
        <v>14251</v>
      </c>
      <c r="AB10" s="71">
        <f t="shared" si="5"/>
        <v>15599</v>
      </c>
      <c r="AC10" s="70">
        <f t="shared" si="16"/>
        <v>20822</v>
      </c>
      <c r="AD10" s="64">
        <f t="shared" si="17"/>
        <v>6160</v>
      </c>
      <c r="AE10" s="65">
        <f t="shared" si="18"/>
        <v>7206</v>
      </c>
      <c r="AF10" s="71">
        <f t="shared" si="19"/>
        <v>7456</v>
      </c>
    </row>
    <row r="11" spans="2:32" ht="15" customHeight="1">
      <c r="B11" s="206"/>
      <c r="C11" s="194" t="s">
        <v>5</v>
      </c>
      <c r="D11" s="4" t="s">
        <v>6</v>
      </c>
      <c r="E11" s="22">
        <f t="shared" si="7"/>
        <v>760701</v>
      </c>
      <c r="F11" s="23">
        <f t="shared" si="8"/>
        <v>242524</v>
      </c>
      <c r="G11" s="24">
        <f t="shared" si="9"/>
        <v>232522</v>
      </c>
      <c r="H11" s="34">
        <f t="shared" si="10"/>
        <v>285655</v>
      </c>
      <c r="I11" s="35">
        <f t="shared" si="11"/>
        <v>21962</v>
      </c>
      <c r="J11" s="23">
        <f t="shared" si="1"/>
        <v>6005</v>
      </c>
      <c r="K11" s="24">
        <f t="shared" si="1"/>
        <v>7769</v>
      </c>
      <c r="L11" s="36">
        <f t="shared" si="1"/>
        <v>8188</v>
      </c>
      <c r="M11" s="35">
        <f t="shared" si="12"/>
        <v>179936</v>
      </c>
      <c r="N11" s="23">
        <f t="shared" si="2"/>
        <v>56719</v>
      </c>
      <c r="O11" s="24">
        <f t="shared" si="2"/>
        <v>55477</v>
      </c>
      <c r="P11" s="36">
        <f t="shared" si="2"/>
        <v>67740</v>
      </c>
      <c r="Q11" s="35">
        <f t="shared" si="13"/>
        <v>179055</v>
      </c>
      <c r="R11" s="23">
        <f t="shared" si="3"/>
        <v>56660</v>
      </c>
      <c r="S11" s="24">
        <f t="shared" si="3"/>
        <v>54709</v>
      </c>
      <c r="T11" s="36">
        <f t="shared" si="3"/>
        <v>67686</v>
      </c>
      <c r="U11" s="35">
        <f t="shared" si="14"/>
        <v>180313</v>
      </c>
      <c r="V11" s="23">
        <f t="shared" si="4"/>
        <v>58628</v>
      </c>
      <c r="W11" s="24">
        <f t="shared" si="4"/>
        <v>53961</v>
      </c>
      <c r="X11" s="36">
        <f t="shared" si="4"/>
        <v>67724</v>
      </c>
      <c r="Y11" s="35">
        <f t="shared" si="15"/>
        <v>182921</v>
      </c>
      <c r="Z11" s="23">
        <f t="shared" si="5"/>
        <v>59549</v>
      </c>
      <c r="AA11" s="24">
        <f t="shared" si="5"/>
        <v>54976</v>
      </c>
      <c r="AB11" s="36">
        <f t="shared" si="5"/>
        <v>68396</v>
      </c>
      <c r="AC11" s="35">
        <f t="shared" si="16"/>
        <v>16514</v>
      </c>
      <c r="AD11" s="23">
        <f t="shared" si="17"/>
        <v>4963</v>
      </c>
      <c r="AE11" s="24">
        <f t="shared" si="18"/>
        <v>5630</v>
      </c>
      <c r="AF11" s="36">
        <f t="shared" si="19"/>
        <v>5921</v>
      </c>
    </row>
    <row r="12" spans="2:32" ht="15" customHeight="1">
      <c r="B12" s="206"/>
      <c r="C12" s="194"/>
      <c r="D12" s="5" t="s">
        <v>7</v>
      </c>
      <c r="E12" s="28">
        <f t="shared" si="7"/>
        <v>147704</v>
      </c>
      <c r="F12" s="29">
        <f t="shared" si="8"/>
        <v>41483</v>
      </c>
      <c r="G12" s="30">
        <f t="shared" si="9"/>
        <v>50406</v>
      </c>
      <c r="H12" s="40">
        <f t="shared" si="10"/>
        <v>55815</v>
      </c>
      <c r="I12" s="41">
        <f t="shared" si="11"/>
        <v>4988</v>
      </c>
      <c r="J12" s="29">
        <f t="shared" si="1"/>
        <v>1424</v>
      </c>
      <c r="K12" s="30">
        <f t="shared" si="1"/>
        <v>1883</v>
      </c>
      <c r="L12" s="42">
        <f t="shared" si="1"/>
        <v>1681</v>
      </c>
      <c r="M12" s="41">
        <f t="shared" si="12"/>
        <v>33466</v>
      </c>
      <c r="N12" s="29">
        <f t="shared" si="2"/>
        <v>9296</v>
      </c>
      <c r="O12" s="30">
        <f t="shared" si="2"/>
        <v>11418</v>
      </c>
      <c r="P12" s="42">
        <f t="shared" si="2"/>
        <v>12752</v>
      </c>
      <c r="Q12" s="41">
        <f t="shared" si="13"/>
        <v>34387</v>
      </c>
      <c r="R12" s="29">
        <f t="shared" si="3"/>
        <v>9620</v>
      </c>
      <c r="S12" s="30">
        <f t="shared" si="3"/>
        <v>11653</v>
      </c>
      <c r="T12" s="42">
        <f t="shared" si="3"/>
        <v>13114</v>
      </c>
      <c r="U12" s="41">
        <f t="shared" si="14"/>
        <v>35548</v>
      </c>
      <c r="V12" s="29">
        <f t="shared" si="4"/>
        <v>10103</v>
      </c>
      <c r="W12" s="30">
        <f t="shared" si="4"/>
        <v>12111</v>
      </c>
      <c r="X12" s="42">
        <f t="shared" si="4"/>
        <v>13334</v>
      </c>
      <c r="Y12" s="41">
        <f t="shared" si="15"/>
        <v>35007</v>
      </c>
      <c r="Z12" s="29">
        <f t="shared" si="5"/>
        <v>9843</v>
      </c>
      <c r="AA12" s="30">
        <f t="shared" si="5"/>
        <v>11765</v>
      </c>
      <c r="AB12" s="42">
        <f t="shared" si="5"/>
        <v>13399</v>
      </c>
      <c r="AC12" s="41">
        <f t="shared" si="16"/>
        <v>4308</v>
      </c>
      <c r="AD12" s="29">
        <f t="shared" si="17"/>
        <v>1197</v>
      </c>
      <c r="AE12" s="30">
        <f t="shared" si="18"/>
        <v>1576</v>
      </c>
      <c r="AF12" s="42">
        <f t="shared" si="19"/>
        <v>1535</v>
      </c>
    </row>
    <row r="13" spans="2:32" ht="15" customHeight="1">
      <c r="B13" s="206"/>
      <c r="C13" s="194"/>
      <c r="D13" s="78" t="s">
        <v>8</v>
      </c>
      <c r="E13" s="49">
        <f>E12/E6</f>
        <v>0.16259707949648008</v>
      </c>
      <c r="F13" s="50">
        <f t="shared" ref="F13:H13" si="20">F12/F6</f>
        <v>0.14606330125665917</v>
      </c>
      <c r="G13" s="51">
        <f t="shared" si="20"/>
        <v>0.17815840072385908</v>
      </c>
      <c r="H13" s="72">
        <f t="shared" si="20"/>
        <v>0.1634550619380912</v>
      </c>
      <c r="I13" s="73">
        <f t="shared" si="11"/>
        <v>0.18508348794063079</v>
      </c>
      <c r="J13" s="50">
        <f t="shared" si="1"/>
        <v>0.19168124915870238</v>
      </c>
      <c r="K13" s="51">
        <f t="shared" si="1"/>
        <v>0.19508910070451721</v>
      </c>
      <c r="L13" s="74">
        <f t="shared" si="1"/>
        <v>0.17033134056135374</v>
      </c>
      <c r="M13" s="73">
        <f t="shared" si="12"/>
        <v>0.15682139811248255</v>
      </c>
      <c r="N13" s="50">
        <f t="shared" si="2"/>
        <v>0.14081648110277967</v>
      </c>
      <c r="O13" s="51">
        <f t="shared" si="2"/>
        <v>0.17068540249644967</v>
      </c>
      <c r="P13" s="74">
        <f t="shared" si="2"/>
        <v>0.15842568205535953</v>
      </c>
      <c r="Q13" s="73">
        <f t="shared" si="13"/>
        <v>0.16110699862257663</v>
      </c>
      <c r="R13" s="50">
        <f t="shared" si="3"/>
        <v>0.14514182257091129</v>
      </c>
      <c r="S13" s="51">
        <f t="shared" si="3"/>
        <v>0.17559748048582019</v>
      </c>
      <c r="T13" s="74">
        <f t="shared" si="3"/>
        <v>0.16230198019801981</v>
      </c>
      <c r="U13" s="73">
        <f t="shared" si="14"/>
        <v>0.16468004873506562</v>
      </c>
      <c r="V13" s="50">
        <f t="shared" si="4"/>
        <v>0.14699335088970042</v>
      </c>
      <c r="W13" s="51">
        <f t="shared" si="4"/>
        <v>0.18330003632401018</v>
      </c>
      <c r="X13" s="74">
        <f t="shared" si="4"/>
        <v>0.1644994941893459</v>
      </c>
      <c r="Y13" s="73">
        <f t="shared" si="15"/>
        <v>0.16063562277449434</v>
      </c>
      <c r="Z13" s="50">
        <f t="shared" si="5"/>
        <v>0.14184632234263317</v>
      </c>
      <c r="AA13" s="51">
        <f t="shared" si="5"/>
        <v>0.17627844952877542</v>
      </c>
      <c r="AB13" s="74">
        <f t="shared" si="5"/>
        <v>0.16381196894675715</v>
      </c>
      <c r="AC13" s="73">
        <f t="shared" si="16"/>
        <v>0.20689655172413793</v>
      </c>
      <c r="AD13" s="50">
        <f t="shared" si="17"/>
        <v>0.19431818181818181</v>
      </c>
      <c r="AE13" s="51">
        <f t="shared" si="18"/>
        <v>0.21870663336108798</v>
      </c>
      <c r="AF13" s="74">
        <f t="shared" si="19"/>
        <v>0.20587446351931329</v>
      </c>
    </row>
    <row r="14" spans="2:32" ht="15" customHeight="1">
      <c r="B14" s="206" t="s">
        <v>13</v>
      </c>
      <c r="C14" s="195" t="s">
        <v>10</v>
      </c>
      <c r="D14" s="195"/>
      <c r="E14" s="19">
        <f>I14+M14+Q14+U14+Y14+AC14</f>
        <v>495465072</v>
      </c>
      <c r="F14" s="20">
        <f t="shared" ref="F14:H14" si="21">J14+N14+R14+V14+Z14+AD14</f>
        <v>170444667</v>
      </c>
      <c r="G14" s="21">
        <f t="shared" si="21"/>
        <v>152208248</v>
      </c>
      <c r="H14" s="31">
        <f t="shared" si="21"/>
        <v>172812157</v>
      </c>
      <c r="I14" s="32">
        <f t="shared" si="11"/>
        <v>14675015</v>
      </c>
      <c r="J14" s="20">
        <f t="shared" si="1"/>
        <v>4351448</v>
      </c>
      <c r="K14" s="21">
        <f t="shared" si="1"/>
        <v>5300935</v>
      </c>
      <c r="L14" s="33">
        <f t="shared" si="1"/>
        <v>5022632</v>
      </c>
      <c r="M14" s="32">
        <f t="shared" si="12"/>
        <v>117382729</v>
      </c>
      <c r="N14" s="20">
        <f t="shared" si="2"/>
        <v>39817528</v>
      </c>
      <c r="O14" s="21">
        <f t="shared" si="2"/>
        <v>36035005</v>
      </c>
      <c r="P14" s="33">
        <f t="shared" si="2"/>
        <v>41530196</v>
      </c>
      <c r="Q14" s="32">
        <f t="shared" si="13"/>
        <v>116806347</v>
      </c>
      <c r="R14" s="20">
        <f t="shared" si="3"/>
        <v>40220696</v>
      </c>
      <c r="S14" s="21">
        <f t="shared" si="3"/>
        <v>35839405</v>
      </c>
      <c r="T14" s="33">
        <f t="shared" si="3"/>
        <v>40746246</v>
      </c>
      <c r="U14" s="32">
        <f t="shared" si="14"/>
        <v>117285980</v>
      </c>
      <c r="V14" s="20">
        <f t="shared" si="4"/>
        <v>41296965</v>
      </c>
      <c r="W14" s="21">
        <f t="shared" si="4"/>
        <v>35284170</v>
      </c>
      <c r="X14" s="33">
        <f t="shared" si="4"/>
        <v>40704845</v>
      </c>
      <c r="Y14" s="32">
        <f t="shared" si="15"/>
        <v>118393507</v>
      </c>
      <c r="Z14" s="20">
        <f t="shared" si="5"/>
        <v>41208827</v>
      </c>
      <c r="AA14" s="21">
        <f t="shared" si="5"/>
        <v>35965733</v>
      </c>
      <c r="AB14" s="33">
        <f t="shared" si="5"/>
        <v>41218947</v>
      </c>
      <c r="AC14" s="32">
        <f t="shared" si="16"/>
        <v>10921494</v>
      </c>
      <c r="AD14" s="20">
        <f t="shared" si="17"/>
        <v>3549203</v>
      </c>
      <c r="AE14" s="21">
        <f t="shared" si="18"/>
        <v>3783000</v>
      </c>
      <c r="AF14" s="33">
        <f t="shared" si="19"/>
        <v>3589291</v>
      </c>
    </row>
    <row r="15" spans="2:32" ht="15" customHeight="1">
      <c r="B15" s="206"/>
      <c r="C15" s="196" t="s">
        <v>11</v>
      </c>
      <c r="D15" s="196"/>
      <c r="E15" s="52">
        <f t="shared" ref="E15:E16" si="22">I15+M15+Q15+U15+Y15+AC15</f>
        <v>487769272</v>
      </c>
      <c r="F15" s="53">
        <f t="shared" ref="F15:F16" si="23">J15+N15+R15+V15+Z15+AD15</f>
        <v>167554467</v>
      </c>
      <c r="G15" s="54">
        <f t="shared" ref="G15:G16" si="24">K15+O15+S15+W15+AA15+AE15</f>
        <v>150361998</v>
      </c>
      <c r="H15" s="55">
        <f t="shared" ref="H15:H16" si="25">L15+P15+T15+X15+AB15+AF15</f>
        <v>169852807</v>
      </c>
      <c r="I15" s="56">
        <f t="shared" si="11"/>
        <v>14453965</v>
      </c>
      <c r="J15" s="53">
        <f t="shared" si="1"/>
        <v>4287498</v>
      </c>
      <c r="K15" s="54">
        <f t="shared" si="1"/>
        <v>5211185</v>
      </c>
      <c r="L15" s="57">
        <f t="shared" si="1"/>
        <v>4955282</v>
      </c>
      <c r="M15" s="56">
        <f t="shared" si="12"/>
        <v>115390729</v>
      </c>
      <c r="N15" s="53">
        <f t="shared" si="2"/>
        <v>39157628</v>
      </c>
      <c r="O15" s="54">
        <f t="shared" si="2"/>
        <v>35746705</v>
      </c>
      <c r="P15" s="57">
        <f t="shared" si="2"/>
        <v>40486396</v>
      </c>
      <c r="Q15" s="56">
        <f t="shared" si="13"/>
        <v>114858497</v>
      </c>
      <c r="R15" s="53">
        <f t="shared" si="3"/>
        <v>39403046</v>
      </c>
      <c r="S15" s="54">
        <f t="shared" si="3"/>
        <v>35279405</v>
      </c>
      <c r="T15" s="57">
        <f t="shared" si="3"/>
        <v>40176046</v>
      </c>
      <c r="U15" s="56">
        <f t="shared" si="14"/>
        <v>115619030</v>
      </c>
      <c r="V15" s="53">
        <f t="shared" si="4"/>
        <v>40511765</v>
      </c>
      <c r="W15" s="54">
        <f t="shared" si="4"/>
        <v>34806920</v>
      </c>
      <c r="X15" s="57">
        <f t="shared" si="4"/>
        <v>40300345</v>
      </c>
      <c r="Y15" s="56">
        <f t="shared" si="15"/>
        <v>116769107</v>
      </c>
      <c r="Z15" s="53">
        <f t="shared" si="5"/>
        <v>40730027</v>
      </c>
      <c r="AA15" s="54">
        <f t="shared" si="5"/>
        <v>35581233</v>
      </c>
      <c r="AB15" s="57">
        <f t="shared" si="5"/>
        <v>40457847</v>
      </c>
      <c r="AC15" s="56">
        <f t="shared" si="16"/>
        <v>10677944</v>
      </c>
      <c r="AD15" s="53">
        <f t="shared" si="17"/>
        <v>3464503</v>
      </c>
      <c r="AE15" s="54">
        <f t="shared" si="18"/>
        <v>3736550</v>
      </c>
      <c r="AF15" s="57">
        <f t="shared" si="19"/>
        <v>3476891</v>
      </c>
    </row>
    <row r="16" spans="2:32" ht="15" customHeight="1" thickBot="1">
      <c r="B16" s="207"/>
      <c r="C16" s="208" t="s">
        <v>12</v>
      </c>
      <c r="D16" s="208"/>
      <c r="E16" s="43">
        <f t="shared" si="22"/>
        <v>7695800</v>
      </c>
      <c r="F16" s="44">
        <f t="shared" si="23"/>
        <v>2890200</v>
      </c>
      <c r="G16" s="45">
        <f t="shared" si="24"/>
        <v>1846250</v>
      </c>
      <c r="H16" s="46">
        <f t="shared" si="25"/>
        <v>2959350</v>
      </c>
      <c r="I16" s="47">
        <f t="shared" si="11"/>
        <v>221050</v>
      </c>
      <c r="J16" s="44">
        <f t="shared" si="1"/>
        <v>63950</v>
      </c>
      <c r="K16" s="45">
        <f t="shared" si="1"/>
        <v>89750</v>
      </c>
      <c r="L16" s="48">
        <f t="shared" si="1"/>
        <v>67350</v>
      </c>
      <c r="M16" s="47">
        <f t="shared" si="12"/>
        <v>1992000</v>
      </c>
      <c r="N16" s="44">
        <f t="shared" si="2"/>
        <v>659900</v>
      </c>
      <c r="O16" s="45">
        <f t="shared" si="2"/>
        <v>288300</v>
      </c>
      <c r="P16" s="48">
        <f t="shared" si="2"/>
        <v>1043800</v>
      </c>
      <c r="Q16" s="47">
        <f t="shared" si="13"/>
        <v>1947850</v>
      </c>
      <c r="R16" s="44">
        <f t="shared" si="3"/>
        <v>817650</v>
      </c>
      <c r="S16" s="45">
        <f t="shared" si="3"/>
        <v>560000</v>
      </c>
      <c r="T16" s="48">
        <f t="shared" si="3"/>
        <v>570200</v>
      </c>
      <c r="U16" s="47">
        <f t="shared" si="14"/>
        <v>1666950</v>
      </c>
      <c r="V16" s="44">
        <f t="shared" si="4"/>
        <v>785200</v>
      </c>
      <c r="W16" s="45">
        <f t="shared" si="4"/>
        <v>477250</v>
      </c>
      <c r="X16" s="48">
        <f t="shared" si="4"/>
        <v>404500</v>
      </c>
      <c r="Y16" s="47">
        <f t="shared" si="15"/>
        <v>1624400</v>
      </c>
      <c r="Z16" s="44">
        <f t="shared" si="5"/>
        <v>478800</v>
      </c>
      <c r="AA16" s="45">
        <f t="shared" si="5"/>
        <v>384500</v>
      </c>
      <c r="AB16" s="48">
        <f t="shared" si="5"/>
        <v>761100</v>
      </c>
      <c r="AC16" s="47">
        <f t="shared" si="16"/>
        <v>243550</v>
      </c>
      <c r="AD16" s="44">
        <f t="shared" si="17"/>
        <v>84700</v>
      </c>
      <c r="AE16" s="45">
        <f t="shared" si="18"/>
        <v>46450</v>
      </c>
      <c r="AF16" s="48">
        <f t="shared" si="19"/>
        <v>112400</v>
      </c>
    </row>
    <row r="18" spans="2:9" ht="15" customHeight="1" thickBot="1">
      <c r="B18" s="1" t="s">
        <v>22</v>
      </c>
    </row>
    <row r="19" spans="2:9" ht="15" customHeight="1">
      <c r="B19" s="212" t="s">
        <v>0</v>
      </c>
      <c r="C19" s="213"/>
      <c r="D19" s="213"/>
      <c r="E19" s="13" t="s">
        <v>23</v>
      </c>
      <c r="F19" s="14" t="s">
        <v>30</v>
      </c>
      <c r="G19" s="80" t="s">
        <v>24</v>
      </c>
      <c r="H19" s="15" t="s">
        <v>21</v>
      </c>
    </row>
    <row r="20" spans="2:9" ht="15" customHeight="1">
      <c r="B20" s="206" t="s">
        <v>32</v>
      </c>
      <c r="C20" s="195" t="s">
        <v>1</v>
      </c>
      <c r="D20" s="195"/>
      <c r="E20" s="90">
        <f>E6/30</f>
        <v>30280.166666666668</v>
      </c>
      <c r="F20" s="20">
        <f t="shared" ref="F20:H20" si="26">F6/30</f>
        <v>9466.9</v>
      </c>
      <c r="G20" s="21">
        <f t="shared" si="26"/>
        <v>9430.9333333333325</v>
      </c>
      <c r="H20" s="33">
        <f t="shared" si="26"/>
        <v>11382.333333333334</v>
      </c>
      <c r="I20" s="8"/>
    </row>
    <row r="21" spans="2:9" ht="15" customHeight="1">
      <c r="B21" s="206"/>
      <c r="C21" s="194" t="s">
        <v>25</v>
      </c>
      <c r="D21" s="4" t="s">
        <v>33</v>
      </c>
      <c r="E21" s="22">
        <f t="shared" ref="E21:H21" si="27">E7/30</f>
        <v>15511.066666666668</v>
      </c>
      <c r="F21" s="23">
        <f t="shared" si="27"/>
        <v>4944.0666666666666</v>
      </c>
      <c r="G21" s="24">
        <f t="shared" si="27"/>
        <v>4783.2333333333336</v>
      </c>
      <c r="H21" s="36">
        <f t="shared" si="27"/>
        <v>5783.7666666666664</v>
      </c>
      <c r="I21" s="8"/>
    </row>
    <row r="22" spans="2:9" ht="15" customHeight="1">
      <c r="B22" s="206"/>
      <c r="C22" s="194"/>
      <c r="D22" s="78" t="s">
        <v>26</v>
      </c>
      <c r="E22" s="25">
        <f t="shared" ref="E22:H22" si="28">E8/30</f>
        <v>14769.1</v>
      </c>
      <c r="F22" s="26">
        <f t="shared" si="28"/>
        <v>4522.833333333333</v>
      </c>
      <c r="G22" s="27">
        <f t="shared" si="28"/>
        <v>4647.7</v>
      </c>
      <c r="H22" s="39">
        <f t="shared" si="28"/>
        <v>5598.5666666666666</v>
      </c>
      <c r="I22" s="8"/>
    </row>
    <row r="23" spans="2:9" ht="15" customHeight="1">
      <c r="B23" s="206"/>
      <c r="C23" s="202" t="s">
        <v>34</v>
      </c>
      <c r="D23" s="58" t="s">
        <v>28</v>
      </c>
      <c r="E23" s="59">
        <f>E9/$I$23</f>
        <v>35628.1</v>
      </c>
      <c r="F23" s="60">
        <f>F9/$I$23</f>
        <v>11377.85</v>
      </c>
      <c r="G23" s="61">
        <f t="shared" ref="G23:H23" si="29">G9/$I$23</f>
        <v>10811.75</v>
      </c>
      <c r="H23" s="69">
        <f t="shared" si="29"/>
        <v>13438.5</v>
      </c>
      <c r="I23" s="8">
        <v>20</v>
      </c>
    </row>
    <row r="24" spans="2:9" ht="15" customHeight="1">
      <c r="B24" s="206"/>
      <c r="C24" s="202"/>
      <c r="D24" s="62" t="s">
        <v>35</v>
      </c>
      <c r="E24" s="63">
        <f>E10/$I$24</f>
        <v>19584.3</v>
      </c>
      <c r="F24" s="64">
        <f>F10/$I$24</f>
        <v>5645</v>
      </c>
      <c r="G24" s="65">
        <f t="shared" ref="G24:H24" si="30">G10/$I$24</f>
        <v>6669.3</v>
      </c>
      <c r="H24" s="71">
        <f t="shared" si="30"/>
        <v>7270</v>
      </c>
      <c r="I24" s="8">
        <v>10</v>
      </c>
    </row>
    <row r="25" spans="2:9" ht="15" customHeight="1">
      <c r="B25" s="206"/>
      <c r="C25" s="194" t="s">
        <v>5</v>
      </c>
      <c r="D25" s="4" t="s">
        <v>6</v>
      </c>
      <c r="E25" s="91">
        <f>E11/30</f>
        <v>25356.7</v>
      </c>
      <c r="F25" s="92">
        <f t="shared" ref="F25:H26" si="31">F11/30</f>
        <v>8084.1333333333332</v>
      </c>
      <c r="G25" s="93">
        <f t="shared" si="31"/>
        <v>7750.7333333333336</v>
      </c>
      <c r="H25" s="94">
        <f t="shared" si="31"/>
        <v>9521.8333333333339</v>
      </c>
      <c r="I25" s="8"/>
    </row>
    <row r="26" spans="2:9" ht="15" customHeight="1">
      <c r="B26" s="206"/>
      <c r="C26" s="194"/>
      <c r="D26" s="5" t="s">
        <v>7</v>
      </c>
      <c r="E26" s="95">
        <f>E12/30</f>
        <v>4923.4666666666662</v>
      </c>
      <c r="F26" s="96">
        <f t="shared" si="31"/>
        <v>1382.7666666666667</v>
      </c>
      <c r="G26" s="97">
        <f t="shared" si="31"/>
        <v>1680.2</v>
      </c>
      <c r="H26" s="98">
        <f t="shared" si="31"/>
        <v>1860.5</v>
      </c>
      <c r="I26" s="8"/>
    </row>
    <row r="27" spans="2:9" ht="15" customHeight="1">
      <c r="B27" s="206"/>
      <c r="C27" s="194"/>
      <c r="D27" s="78" t="s">
        <v>36</v>
      </c>
      <c r="E27" s="49">
        <f>E26/E20</f>
        <v>0.16259707949648008</v>
      </c>
      <c r="F27" s="50">
        <f t="shared" ref="F27:H27" si="32">F26/F20</f>
        <v>0.14606330125665917</v>
      </c>
      <c r="G27" s="51">
        <f t="shared" si="32"/>
        <v>0.17815840072385911</v>
      </c>
      <c r="H27" s="74">
        <f t="shared" si="32"/>
        <v>0.16345506193809117</v>
      </c>
      <c r="I27" s="8"/>
    </row>
    <row r="28" spans="2:9" ht="15" customHeight="1">
      <c r="B28" s="206" t="s">
        <v>37</v>
      </c>
      <c r="C28" s="195" t="s">
        <v>38</v>
      </c>
      <c r="D28" s="195"/>
      <c r="E28" s="90">
        <f>E14/30</f>
        <v>16515502.4</v>
      </c>
      <c r="F28" s="20">
        <f t="shared" ref="F28:H28" si="33">F14/30</f>
        <v>5681488.9000000004</v>
      </c>
      <c r="G28" s="21">
        <f t="shared" si="33"/>
        <v>5073608.2666666666</v>
      </c>
      <c r="H28" s="33">
        <f t="shared" si="33"/>
        <v>5760405.2333333334</v>
      </c>
      <c r="I28" s="8"/>
    </row>
    <row r="29" spans="2:9" ht="15" customHeight="1">
      <c r="B29" s="206"/>
      <c r="C29" s="196" t="s">
        <v>39</v>
      </c>
      <c r="D29" s="196"/>
      <c r="E29" s="52">
        <f t="shared" ref="E29:H29" si="34">E15/30</f>
        <v>16258975.733333332</v>
      </c>
      <c r="F29" s="53">
        <f t="shared" si="34"/>
        <v>5585148.9000000004</v>
      </c>
      <c r="G29" s="54">
        <f t="shared" si="34"/>
        <v>5012066.5999999996</v>
      </c>
      <c r="H29" s="57">
        <f t="shared" si="34"/>
        <v>5661760.2333333334</v>
      </c>
      <c r="I29" s="8"/>
    </row>
    <row r="30" spans="2:9" ht="15" customHeight="1" thickBot="1">
      <c r="B30" s="207"/>
      <c r="C30" s="208" t="s">
        <v>12</v>
      </c>
      <c r="D30" s="208"/>
      <c r="E30" s="43">
        <f t="shared" ref="E30:H30" si="35">E16/30</f>
        <v>256526.66666666666</v>
      </c>
      <c r="F30" s="44">
        <f t="shared" si="35"/>
        <v>96340</v>
      </c>
      <c r="G30" s="45">
        <f t="shared" si="35"/>
        <v>61541.666666666664</v>
      </c>
      <c r="H30" s="48">
        <f t="shared" si="35"/>
        <v>98645</v>
      </c>
      <c r="I30" s="8"/>
    </row>
    <row r="32" spans="2:9" ht="15" customHeight="1" thickBot="1">
      <c r="B32" s="3"/>
    </row>
    <row r="33" spans="2:36" ht="27.75" customHeight="1" thickTop="1" thickBot="1">
      <c r="B33" s="209" t="s">
        <v>69</v>
      </c>
      <c r="C33" s="210"/>
      <c r="D33" s="210"/>
      <c r="E33" s="210"/>
      <c r="F33" s="210"/>
      <c r="G33" s="210"/>
      <c r="H33" s="211"/>
    </row>
    <row r="34" spans="2:36" ht="15" customHeight="1" thickTop="1">
      <c r="B34" s="9"/>
    </row>
    <row r="35" spans="2:36" ht="15" customHeight="1">
      <c r="B35" s="203" t="s">
        <v>40</v>
      </c>
      <c r="C35" s="203"/>
      <c r="D35" s="203"/>
      <c r="E35" s="203" t="s">
        <v>70</v>
      </c>
      <c r="F35" s="203"/>
      <c r="G35" s="203"/>
      <c r="H35" s="203"/>
      <c r="I35" s="204">
        <v>45017</v>
      </c>
      <c r="J35" s="204"/>
      <c r="K35" s="204"/>
      <c r="L35" s="204"/>
      <c r="M35" s="221"/>
      <c r="N35" s="221"/>
      <c r="O35" s="221"/>
      <c r="P35" s="221"/>
      <c r="Q35" s="221"/>
      <c r="R35" s="221"/>
      <c r="S35" s="221"/>
      <c r="T35" s="221"/>
      <c r="U35" s="222"/>
      <c r="V35" s="222"/>
      <c r="W35" s="222"/>
      <c r="X35" s="222"/>
    </row>
    <row r="36" spans="2:36" ht="15" customHeight="1">
      <c r="B36" s="201" t="s">
        <v>0</v>
      </c>
      <c r="C36" s="201"/>
      <c r="D36" s="201"/>
      <c r="E36" s="6" t="s">
        <v>41</v>
      </c>
      <c r="F36" s="7" t="s">
        <v>30</v>
      </c>
      <c r="G36" s="79" t="s">
        <v>42</v>
      </c>
      <c r="H36" s="16" t="s">
        <v>43</v>
      </c>
      <c r="I36" s="10" t="s">
        <v>14</v>
      </c>
      <c r="J36" s="11" t="s">
        <v>16</v>
      </c>
      <c r="K36" s="12" t="s">
        <v>18</v>
      </c>
      <c r="L36" s="12" t="s">
        <v>20</v>
      </c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</row>
    <row r="37" spans="2:36" ht="15" customHeight="1">
      <c r="B37" s="194" t="s">
        <v>9</v>
      </c>
      <c r="C37" s="195" t="s">
        <v>1</v>
      </c>
      <c r="D37" s="195"/>
      <c r="E37" s="19">
        <f>I37+M37+Q37+U37</f>
        <v>26950</v>
      </c>
      <c r="F37" s="20">
        <f t="shared" ref="F37:H39" si="36">J37+N37+R37+V37</f>
        <v>7429</v>
      </c>
      <c r="G37" s="21">
        <f t="shared" si="36"/>
        <v>9652</v>
      </c>
      <c r="H37" s="21">
        <f t="shared" si="36"/>
        <v>9869</v>
      </c>
      <c r="I37" s="19">
        <f>SUM(J37:L37)</f>
        <v>26950</v>
      </c>
      <c r="J37" s="20">
        <f>J38+J39</f>
        <v>7429</v>
      </c>
      <c r="K37" s="21">
        <f t="shared" ref="K37:L37" si="37">K38+K39</f>
        <v>9652</v>
      </c>
      <c r="L37" s="21">
        <f t="shared" si="37"/>
        <v>9869</v>
      </c>
      <c r="M37" s="82"/>
      <c r="N37" s="83"/>
      <c r="O37" s="83"/>
      <c r="P37" s="83"/>
      <c r="Q37" s="82"/>
      <c r="R37" s="83"/>
      <c r="S37" s="83"/>
      <c r="T37" s="83"/>
      <c r="U37" s="82"/>
      <c r="V37" s="83"/>
      <c r="W37" s="83"/>
      <c r="X37" s="83"/>
    </row>
    <row r="38" spans="2:36" ht="15" customHeight="1">
      <c r="B38" s="194"/>
      <c r="C38" s="194" t="s">
        <v>2</v>
      </c>
      <c r="D38" s="4" t="s">
        <v>3</v>
      </c>
      <c r="E38" s="22">
        <f t="shared" ref="E38:E39" si="38">I38+M38+Q38+U38</f>
        <v>13826</v>
      </c>
      <c r="F38" s="23">
        <f>J38+N38+R38+V38</f>
        <v>3799</v>
      </c>
      <c r="G38" s="24">
        <f t="shared" si="36"/>
        <v>5021</v>
      </c>
      <c r="H38" s="24">
        <f t="shared" si="36"/>
        <v>5006</v>
      </c>
      <c r="I38" s="22">
        <f t="shared" ref="I38:I43" si="39">SUM(J38:L38)</f>
        <v>13826</v>
      </c>
      <c r="J38" s="23">
        <v>3799</v>
      </c>
      <c r="K38" s="24">
        <v>5021</v>
      </c>
      <c r="L38" s="24">
        <v>5006</v>
      </c>
      <c r="M38" s="84"/>
      <c r="N38" s="83"/>
      <c r="O38" s="83"/>
      <c r="P38" s="83"/>
      <c r="Q38" s="84"/>
      <c r="R38" s="83"/>
      <c r="S38" s="83"/>
      <c r="T38" s="83"/>
      <c r="U38" s="84"/>
      <c r="V38" s="83"/>
      <c r="W38" s="83"/>
      <c r="X38" s="83"/>
    </row>
    <row r="39" spans="2:36" ht="15" customHeight="1">
      <c r="B39" s="194"/>
      <c r="C39" s="194"/>
      <c r="D39" s="78" t="s">
        <v>4</v>
      </c>
      <c r="E39" s="25">
        <f t="shared" si="38"/>
        <v>13124</v>
      </c>
      <c r="F39" s="26">
        <f t="shared" si="36"/>
        <v>3630</v>
      </c>
      <c r="G39" s="27">
        <f t="shared" si="36"/>
        <v>4631</v>
      </c>
      <c r="H39" s="27">
        <f t="shared" si="36"/>
        <v>4863</v>
      </c>
      <c r="I39" s="25">
        <f t="shared" si="39"/>
        <v>13124</v>
      </c>
      <c r="J39" s="26">
        <v>3630</v>
      </c>
      <c r="K39" s="27">
        <v>4631</v>
      </c>
      <c r="L39" s="27">
        <v>4863</v>
      </c>
      <c r="M39" s="84"/>
      <c r="N39" s="83"/>
      <c r="O39" s="83"/>
      <c r="P39" s="83"/>
      <c r="Q39" s="84"/>
      <c r="R39" s="83"/>
      <c r="S39" s="83"/>
      <c r="T39" s="83"/>
      <c r="U39" s="84"/>
      <c r="V39" s="83"/>
      <c r="W39" s="83"/>
      <c r="X39" s="83"/>
    </row>
    <row r="40" spans="2:36" ht="15" customHeight="1">
      <c r="B40" s="194"/>
      <c r="C40" s="202" t="s">
        <v>27</v>
      </c>
      <c r="D40" s="58" t="s">
        <v>28</v>
      </c>
      <c r="E40" s="59">
        <f>SUM(F40:H40)</f>
        <v>26950</v>
      </c>
      <c r="F40" s="60">
        <f>J37+N37+R37</f>
        <v>7429</v>
      </c>
      <c r="G40" s="60">
        <f t="shared" ref="G40:H40" si="40">K37+O37+S37</f>
        <v>9652</v>
      </c>
      <c r="H40" s="60">
        <f t="shared" si="40"/>
        <v>9869</v>
      </c>
      <c r="I40" s="59">
        <f t="shared" si="39"/>
        <v>0</v>
      </c>
      <c r="J40" s="60"/>
      <c r="K40" s="61"/>
      <c r="L40" s="61"/>
      <c r="M40" s="84"/>
      <c r="N40" s="83"/>
      <c r="O40" s="83"/>
      <c r="P40" s="83"/>
      <c r="Q40" s="84"/>
      <c r="R40" s="83"/>
      <c r="S40" s="83"/>
      <c r="T40" s="83"/>
      <c r="U40" s="84"/>
      <c r="V40" s="83"/>
      <c r="W40" s="83"/>
      <c r="X40" s="83"/>
    </row>
    <row r="41" spans="2:36" ht="15" customHeight="1">
      <c r="B41" s="194"/>
      <c r="C41" s="202"/>
      <c r="D41" s="62" t="s">
        <v>29</v>
      </c>
      <c r="E41" s="63">
        <f>SUM(F41:H41)</f>
        <v>0</v>
      </c>
      <c r="F41" s="64">
        <f>V37</f>
        <v>0</v>
      </c>
      <c r="G41" s="64">
        <f t="shared" ref="G41:H41" si="41">W37</f>
        <v>0</v>
      </c>
      <c r="H41" s="64">
        <f t="shared" si="41"/>
        <v>0</v>
      </c>
      <c r="I41" s="63">
        <f t="shared" si="39"/>
        <v>0</v>
      </c>
      <c r="J41" s="64"/>
      <c r="K41" s="65"/>
      <c r="L41" s="65"/>
      <c r="M41" s="84"/>
      <c r="N41" s="83"/>
      <c r="O41" s="83"/>
      <c r="P41" s="83"/>
      <c r="Q41" s="84"/>
      <c r="R41" s="83"/>
      <c r="S41" s="83"/>
      <c r="T41" s="83"/>
      <c r="U41" s="84"/>
      <c r="V41" s="83"/>
      <c r="W41" s="83"/>
      <c r="X41" s="83"/>
    </row>
    <row r="42" spans="2:36" ht="15" customHeight="1">
      <c r="B42" s="194"/>
      <c r="C42" s="194" t="s">
        <v>5</v>
      </c>
      <c r="D42" s="4" t="s">
        <v>6</v>
      </c>
      <c r="E42" s="22">
        <f>I42+M42+Q42+U42</f>
        <v>21962</v>
      </c>
      <c r="F42" s="23">
        <f t="shared" ref="F42:H47" si="42">J42+N42+R42+V42</f>
        <v>6005</v>
      </c>
      <c r="G42" s="24">
        <f t="shared" si="42"/>
        <v>7769</v>
      </c>
      <c r="H42" s="24">
        <f t="shared" si="42"/>
        <v>8188</v>
      </c>
      <c r="I42" s="22">
        <f t="shared" si="39"/>
        <v>21962</v>
      </c>
      <c r="J42" s="23">
        <v>6005</v>
      </c>
      <c r="K42" s="24">
        <v>7769</v>
      </c>
      <c r="L42" s="24">
        <v>8188</v>
      </c>
      <c r="M42" s="84"/>
      <c r="N42" s="83"/>
      <c r="O42" s="83"/>
      <c r="P42" s="83"/>
      <c r="Q42" s="84"/>
      <c r="R42" s="83"/>
      <c r="S42" s="83"/>
      <c r="T42" s="83"/>
      <c r="U42" s="84"/>
      <c r="V42" s="83"/>
      <c r="W42" s="83"/>
      <c r="X42" s="83"/>
    </row>
    <row r="43" spans="2:36" ht="15" customHeight="1">
      <c r="B43" s="194"/>
      <c r="C43" s="194"/>
      <c r="D43" s="5" t="s">
        <v>7</v>
      </c>
      <c r="E43" s="28">
        <f t="shared" ref="E43:E47" si="43">I43+M43+Q43+U43</f>
        <v>4988</v>
      </c>
      <c r="F43" s="29">
        <f t="shared" si="42"/>
        <v>1424</v>
      </c>
      <c r="G43" s="30">
        <f t="shared" si="42"/>
        <v>1883</v>
      </c>
      <c r="H43" s="30">
        <f t="shared" si="42"/>
        <v>1681</v>
      </c>
      <c r="I43" s="28">
        <f t="shared" si="39"/>
        <v>4988</v>
      </c>
      <c r="J43" s="29">
        <v>1424</v>
      </c>
      <c r="K43" s="30">
        <v>1883</v>
      </c>
      <c r="L43" s="30">
        <v>1681</v>
      </c>
      <c r="M43" s="84"/>
      <c r="N43" s="83"/>
      <c r="O43" s="83"/>
      <c r="P43" s="83"/>
      <c r="Q43" s="84"/>
      <c r="R43" s="83"/>
      <c r="S43" s="83"/>
      <c r="T43" s="83"/>
      <c r="U43" s="84"/>
      <c r="V43" s="83"/>
      <c r="W43" s="83"/>
      <c r="X43" s="83"/>
    </row>
    <row r="44" spans="2:36" ht="15" customHeight="1">
      <c r="B44" s="194"/>
      <c r="C44" s="194"/>
      <c r="D44" s="78" t="s">
        <v>8</v>
      </c>
      <c r="E44" s="49">
        <f>E43/E37</f>
        <v>0.18508348794063079</v>
      </c>
      <c r="F44" s="50">
        <f t="shared" ref="F44:H44" si="44">F43/F37</f>
        <v>0.19168124915870238</v>
      </c>
      <c r="G44" s="51">
        <f t="shared" si="44"/>
        <v>0.19508910070451721</v>
      </c>
      <c r="H44" s="51">
        <f t="shared" si="44"/>
        <v>0.17033134056135374</v>
      </c>
      <c r="I44" s="49">
        <f>I43/I37</f>
        <v>0.18508348794063079</v>
      </c>
      <c r="J44" s="50">
        <f t="shared" ref="J44:L44" si="45">J43/J37</f>
        <v>0.19168124915870238</v>
      </c>
      <c r="K44" s="51">
        <f t="shared" si="45"/>
        <v>0.19508910070451721</v>
      </c>
      <c r="L44" s="51">
        <f t="shared" si="45"/>
        <v>0.17033134056135374</v>
      </c>
      <c r="M44" s="85"/>
      <c r="N44" s="86"/>
      <c r="O44" s="86"/>
      <c r="P44" s="86"/>
      <c r="Q44" s="85"/>
      <c r="R44" s="86"/>
      <c r="S44" s="86"/>
      <c r="T44" s="86"/>
      <c r="U44" s="85"/>
      <c r="V44" s="86"/>
      <c r="W44" s="86"/>
      <c r="X44" s="86"/>
    </row>
    <row r="45" spans="2:36" ht="15" customHeight="1">
      <c r="B45" s="194" t="s">
        <v>13</v>
      </c>
      <c r="C45" s="195" t="s">
        <v>10</v>
      </c>
      <c r="D45" s="195"/>
      <c r="E45" s="19">
        <f t="shared" si="43"/>
        <v>14675015</v>
      </c>
      <c r="F45" s="20">
        <f t="shared" si="42"/>
        <v>4351448</v>
      </c>
      <c r="G45" s="21">
        <f t="shared" si="42"/>
        <v>5300935</v>
      </c>
      <c r="H45" s="21">
        <f t="shared" si="42"/>
        <v>5022632</v>
      </c>
      <c r="I45" s="19">
        <f>SUM(J45:L45)</f>
        <v>14675015</v>
      </c>
      <c r="J45" s="20">
        <f>J46+J47</f>
        <v>4351448</v>
      </c>
      <c r="K45" s="21">
        <f t="shared" ref="K45:L45" si="46">K46+K47</f>
        <v>5300935</v>
      </c>
      <c r="L45" s="21">
        <f t="shared" si="46"/>
        <v>5022632</v>
      </c>
      <c r="M45" s="82"/>
      <c r="N45" s="83"/>
      <c r="O45" s="83"/>
      <c r="P45" s="83"/>
      <c r="Q45" s="82"/>
      <c r="R45" s="83"/>
      <c r="S45" s="83"/>
      <c r="T45" s="83"/>
      <c r="U45" s="82"/>
      <c r="V45" s="83"/>
      <c r="W45" s="83"/>
      <c r="X45" s="83"/>
    </row>
    <row r="46" spans="2:36" ht="15" customHeight="1">
      <c r="B46" s="194"/>
      <c r="C46" s="196" t="s">
        <v>11</v>
      </c>
      <c r="D46" s="196"/>
      <c r="E46" s="52">
        <f t="shared" si="43"/>
        <v>14453965</v>
      </c>
      <c r="F46" s="53">
        <f t="shared" si="42"/>
        <v>4287498</v>
      </c>
      <c r="G46" s="54">
        <f t="shared" si="42"/>
        <v>5211185</v>
      </c>
      <c r="H46" s="54">
        <f t="shared" si="42"/>
        <v>4955282</v>
      </c>
      <c r="I46" s="52">
        <f t="shared" ref="I46:I47" si="47">SUM(J46:L46)</f>
        <v>14453965</v>
      </c>
      <c r="J46" s="53">
        <v>4287498</v>
      </c>
      <c r="K46" s="54">
        <v>5211185</v>
      </c>
      <c r="L46" s="54">
        <v>4955282</v>
      </c>
      <c r="M46" s="84"/>
      <c r="N46" s="83"/>
      <c r="O46" s="83"/>
      <c r="P46" s="83"/>
      <c r="Q46" s="84"/>
      <c r="R46" s="83"/>
      <c r="S46" s="83"/>
      <c r="T46" s="83"/>
      <c r="U46" s="84"/>
      <c r="V46" s="83"/>
      <c r="W46" s="83"/>
      <c r="X46" s="83"/>
    </row>
    <row r="47" spans="2:36" ht="15" customHeight="1">
      <c r="B47" s="194"/>
      <c r="C47" s="197" t="s">
        <v>12</v>
      </c>
      <c r="D47" s="197"/>
      <c r="E47" s="25">
        <f t="shared" si="43"/>
        <v>221050</v>
      </c>
      <c r="F47" s="26">
        <f t="shared" si="42"/>
        <v>63950</v>
      </c>
      <c r="G47" s="27">
        <f t="shared" si="42"/>
        <v>89750</v>
      </c>
      <c r="H47" s="27">
        <f t="shared" si="42"/>
        <v>67350</v>
      </c>
      <c r="I47" s="87">
        <f t="shared" si="47"/>
        <v>221050</v>
      </c>
      <c r="J47" s="88">
        <v>63950</v>
      </c>
      <c r="K47" s="89">
        <v>89750</v>
      </c>
      <c r="L47" s="89">
        <v>67350</v>
      </c>
      <c r="M47" s="84"/>
      <c r="N47" s="83"/>
      <c r="O47" s="83"/>
      <c r="P47" s="83"/>
      <c r="Q47" s="84"/>
      <c r="R47" s="83"/>
      <c r="S47" s="83"/>
      <c r="T47" s="83"/>
      <c r="U47" s="84"/>
      <c r="V47" s="83"/>
      <c r="W47" s="83"/>
      <c r="X47" s="83"/>
    </row>
    <row r="48" spans="2:36" ht="15" customHeight="1">
      <c r="B48" s="203" t="s">
        <v>40</v>
      </c>
      <c r="C48" s="203"/>
      <c r="D48" s="203"/>
      <c r="E48" s="203" t="s">
        <v>71</v>
      </c>
      <c r="F48" s="203"/>
      <c r="G48" s="203"/>
      <c r="H48" s="203"/>
      <c r="I48" s="200">
        <v>45018</v>
      </c>
      <c r="J48" s="200"/>
      <c r="K48" s="200"/>
      <c r="L48" s="200"/>
      <c r="M48" s="199">
        <v>45019</v>
      </c>
      <c r="N48" s="199"/>
      <c r="O48" s="199"/>
      <c r="P48" s="199"/>
      <c r="Q48" s="199">
        <v>45020</v>
      </c>
      <c r="R48" s="199"/>
      <c r="S48" s="199"/>
      <c r="T48" s="199"/>
      <c r="U48" s="199">
        <v>45021</v>
      </c>
      <c r="V48" s="199"/>
      <c r="W48" s="199"/>
      <c r="X48" s="199"/>
      <c r="Y48" s="199">
        <v>45022</v>
      </c>
      <c r="Z48" s="199"/>
      <c r="AA48" s="199"/>
      <c r="AB48" s="199"/>
      <c r="AC48" s="199">
        <v>45023</v>
      </c>
      <c r="AD48" s="199"/>
      <c r="AE48" s="199"/>
      <c r="AF48" s="199"/>
      <c r="AG48" s="204">
        <v>45024</v>
      </c>
      <c r="AH48" s="204"/>
      <c r="AI48" s="204"/>
      <c r="AJ48" s="204"/>
    </row>
    <row r="49" spans="2:36" ht="15" customHeight="1">
      <c r="B49" s="201" t="s">
        <v>0</v>
      </c>
      <c r="C49" s="201"/>
      <c r="D49" s="201"/>
      <c r="E49" s="6" t="s">
        <v>41</v>
      </c>
      <c r="F49" s="7" t="s">
        <v>30</v>
      </c>
      <c r="G49" s="79" t="s">
        <v>42</v>
      </c>
      <c r="H49" s="16" t="s">
        <v>43</v>
      </c>
      <c r="I49" s="10" t="s">
        <v>14</v>
      </c>
      <c r="J49" s="11" t="s">
        <v>16</v>
      </c>
      <c r="K49" s="12" t="s">
        <v>18</v>
      </c>
      <c r="L49" s="12" t="s">
        <v>20</v>
      </c>
      <c r="M49" s="10" t="s">
        <v>14</v>
      </c>
      <c r="N49" s="11" t="s">
        <v>16</v>
      </c>
      <c r="O49" s="12" t="s">
        <v>18</v>
      </c>
      <c r="P49" s="12" t="s">
        <v>20</v>
      </c>
      <c r="Q49" s="10" t="s">
        <v>14</v>
      </c>
      <c r="R49" s="11" t="s">
        <v>16</v>
      </c>
      <c r="S49" s="12" t="s">
        <v>18</v>
      </c>
      <c r="T49" s="12" t="s">
        <v>20</v>
      </c>
      <c r="U49" s="10" t="s">
        <v>14</v>
      </c>
      <c r="V49" s="11" t="s">
        <v>16</v>
      </c>
      <c r="W49" s="12" t="s">
        <v>18</v>
      </c>
      <c r="X49" s="12" t="s">
        <v>20</v>
      </c>
      <c r="Y49" s="10" t="s">
        <v>14</v>
      </c>
      <c r="Z49" s="11" t="s">
        <v>16</v>
      </c>
      <c r="AA49" s="12" t="s">
        <v>18</v>
      </c>
      <c r="AB49" s="12" t="s">
        <v>20</v>
      </c>
      <c r="AC49" s="10" t="s">
        <v>14</v>
      </c>
      <c r="AD49" s="11" t="s">
        <v>16</v>
      </c>
      <c r="AE49" s="12" t="s">
        <v>18</v>
      </c>
      <c r="AF49" s="12" t="s">
        <v>20</v>
      </c>
      <c r="AG49" s="10" t="s">
        <v>14</v>
      </c>
      <c r="AH49" s="11" t="s">
        <v>16</v>
      </c>
      <c r="AI49" s="12" t="s">
        <v>18</v>
      </c>
      <c r="AJ49" s="12" t="s">
        <v>20</v>
      </c>
    </row>
    <row r="50" spans="2:36" ht="15" customHeight="1">
      <c r="B50" s="194" t="s">
        <v>9</v>
      </c>
      <c r="C50" s="195" t="s">
        <v>1</v>
      </c>
      <c r="D50" s="195"/>
      <c r="E50" s="19">
        <f>I50+M50+Q50+U50+Y50+AC50+AG50</f>
        <v>213402</v>
      </c>
      <c r="F50" s="20">
        <f t="shared" ref="F50:H52" si="48">J50+N50+R50+V50+Z50+AD50+AH50</f>
        <v>66015</v>
      </c>
      <c r="G50" s="21">
        <f t="shared" si="48"/>
        <v>66895</v>
      </c>
      <c r="H50" s="21">
        <f t="shared" si="48"/>
        <v>80492</v>
      </c>
      <c r="I50" s="19">
        <f>SUM(J50:L50)</f>
        <v>19909</v>
      </c>
      <c r="J50" s="20">
        <f>J51+J52</f>
        <v>5783</v>
      </c>
      <c r="K50" s="21">
        <f t="shared" ref="K50:L50" si="49">K51+K52</f>
        <v>7090</v>
      </c>
      <c r="L50" s="21">
        <f t="shared" si="49"/>
        <v>7036</v>
      </c>
      <c r="M50" s="19">
        <f>SUM(N50:P50)</f>
        <v>33963</v>
      </c>
      <c r="N50" s="20">
        <f>N51+N52</f>
        <v>10403</v>
      </c>
      <c r="O50" s="21">
        <f t="shared" ref="O50:P50" si="50">O51+O52</f>
        <v>10683</v>
      </c>
      <c r="P50" s="21">
        <f t="shared" si="50"/>
        <v>12877</v>
      </c>
      <c r="Q50" s="19">
        <f>SUM(R50:T50)</f>
        <v>34225</v>
      </c>
      <c r="R50" s="20">
        <f>R51+R52</f>
        <v>10751</v>
      </c>
      <c r="S50" s="21">
        <f t="shared" ref="S50:T50" si="51">S51+S52</f>
        <v>10327</v>
      </c>
      <c r="T50" s="21">
        <f t="shared" si="51"/>
        <v>13147</v>
      </c>
      <c r="U50" s="19">
        <f>SUM(V50:X50)</f>
        <v>31285</v>
      </c>
      <c r="V50" s="20">
        <f>V51+V52</f>
        <v>10171</v>
      </c>
      <c r="W50" s="21">
        <f t="shared" ref="W50:X50" si="52">W51+W52</f>
        <v>9362</v>
      </c>
      <c r="X50" s="21">
        <f t="shared" si="52"/>
        <v>11752</v>
      </c>
      <c r="Y50" s="19">
        <f>SUM(Z50:AB50)</f>
        <v>33084</v>
      </c>
      <c r="Z50" s="20">
        <f>Z51+Z52</f>
        <v>10708</v>
      </c>
      <c r="AA50" s="21">
        <f t="shared" ref="AA50:AB50" si="53">AA51+AA52</f>
        <v>9819</v>
      </c>
      <c r="AB50" s="21">
        <f t="shared" si="53"/>
        <v>12557</v>
      </c>
      <c r="AC50" s="19">
        <f>SUM(AD50:AF50)</f>
        <v>34617</v>
      </c>
      <c r="AD50" s="20">
        <f>AD51+AD52</f>
        <v>10617</v>
      </c>
      <c r="AE50" s="21">
        <f t="shared" ref="AE50:AF50" si="54">AE51+AE52</f>
        <v>10822</v>
      </c>
      <c r="AF50" s="21">
        <f t="shared" si="54"/>
        <v>13178</v>
      </c>
      <c r="AG50" s="19">
        <f>SUM(AH50:AJ50)</f>
        <v>26319</v>
      </c>
      <c r="AH50" s="20">
        <f>AH51+AH52</f>
        <v>7582</v>
      </c>
      <c r="AI50" s="21">
        <f t="shared" ref="AI50:AJ50" si="55">AI51+AI52</f>
        <v>8792</v>
      </c>
      <c r="AJ50" s="21">
        <f t="shared" si="55"/>
        <v>9945</v>
      </c>
    </row>
    <row r="51" spans="2:36" ht="15" customHeight="1">
      <c r="B51" s="194"/>
      <c r="C51" s="194" t="s">
        <v>2</v>
      </c>
      <c r="D51" s="4" t="s">
        <v>3</v>
      </c>
      <c r="E51" s="22">
        <f t="shared" ref="E51:E52" si="56">I51+M51+Q51+U51+Y51+AC51+AG51</f>
        <v>109276</v>
      </c>
      <c r="F51" s="23">
        <f t="shared" si="48"/>
        <v>34392</v>
      </c>
      <c r="G51" s="24">
        <f t="shared" si="48"/>
        <v>33918</v>
      </c>
      <c r="H51" s="24">
        <f t="shared" si="48"/>
        <v>40966</v>
      </c>
      <c r="I51" s="22">
        <f t="shared" ref="I51:I56" si="57">SUM(J51:L51)</f>
        <v>10108</v>
      </c>
      <c r="J51" s="23">
        <v>2910</v>
      </c>
      <c r="K51" s="24">
        <v>3587</v>
      </c>
      <c r="L51" s="24">
        <v>3611</v>
      </c>
      <c r="M51" s="22">
        <f t="shared" ref="M51:M56" si="58">SUM(N51:P51)</f>
        <v>17523</v>
      </c>
      <c r="N51" s="23">
        <v>5466</v>
      </c>
      <c r="O51" s="24">
        <v>5480</v>
      </c>
      <c r="P51" s="24">
        <v>6577</v>
      </c>
      <c r="Q51" s="22">
        <f t="shared" ref="Q51:Q56" si="59">SUM(R51:T51)</f>
        <v>17495</v>
      </c>
      <c r="R51" s="23">
        <v>5649</v>
      </c>
      <c r="S51" s="24">
        <v>5175</v>
      </c>
      <c r="T51" s="24">
        <v>6671</v>
      </c>
      <c r="U51" s="22">
        <f t="shared" ref="U51:U56" si="60">SUM(V51:X51)</f>
        <v>16007</v>
      </c>
      <c r="V51" s="23">
        <v>5352</v>
      </c>
      <c r="W51" s="24">
        <v>4689</v>
      </c>
      <c r="X51" s="24">
        <v>5966</v>
      </c>
      <c r="Y51" s="22">
        <f t="shared" ref="Y51:Y56" si="61">SUM(Z51:AB51)</f>
        <v>16958</v>
      </c>
      <c r="Z51" s="23">
        <v>5552</v>
      </c>
      <c r="AA51" s="24">
        <v>4982</v>
      </c>
      <c r="AB51" s="24">
        <v>6424</v>
      </c>
      <c r="AC51" s="22">
        <f t="shared" ref="AC51:AC56" si="62">SUM(AD51:AF51)</f>
        <v>17637</v>
      </c>
      <c r="AD51" s="23">
        <v>5517</v>
      </c>
      <c r="AE51" s="24">
        <v>5450</v>
      </c>
      <c r="AF51" s="24">
        <v>6670</v>
      </c>
      <c r="AG51" s="22">
        <f t="shared" ref="AG51:AG56" si="63">SUM(AH51:AJ51)</f>
        <v>13548</v>
      </c>
      <c r="AH51" s="23">
        <v>3946</v>
      </c>
      <c r="AI51" s="24">
        <v>4555</v>
      </c>
      <c r="AJ51" s="24">
        <v>5047</v>
      </c>
    </row>
    <row r="52" spans="2:36" ht="15" customHeight="1">
      <c r="B52" s="194"/>
      <c r="C52" s="194"/>
      <c r="D52" s="78" t="s">
        <v>4</v>
      </c>
      <c r="E52" s="25">
        <f t="shared" si="56"/>
        <v>104126</v>
      </c>
      <c r="F52" s="26">
        <f t="shared" si="48"/>
        <v>31623</v>
      </c>
      <c r="G52" s="27">
        <f t="shared" si="48"/>
        <v>32977</v>
      </c>
      <c r="H52" s="27">
        <f t="shared" si="48"/>
        <v>39526</v>
      </c>
      <c r="I52" s="25">
        <f t="shared" si="57"/>
        <v>9801</v>
      </c>
      <c r="J52" s="26">
        <v>2873</v>
      </c>
      <c r="K52" s="27">
        <v>3503</v>
      </c>
      <c r="L52" s="27">
        <v>3425</v>
      </c>
      <c r="M52" s="25">
        <f t="shared" si="58"/>
        <v>16440</v>
      </c>
      <c r="N52" s="26">
        <v>4937</v>
      </c>
      <c r="O52" s="27">
        <v>5203</v>
      </c>
      <c r="P52" s="27">
        <v>6300</v>
      </c>
      <c r="Q52" s="25">
        <f t="shared" si="59"/>
        <v>16730</v>
      </c>
      <c r="R52" s="26">
        <v>5102</v>
      </c>
      <c r="S52" s="27">
        <v>5152</v>
      </c>
      <c r="T52" s="27">
        <v>6476</v>
      </c>
      <c r="U52" s="25">
        <f t="shared" si="60"/>
        <v>15278</v>
      </c>
      <c r="V52" s="26">
        <v>4819</v>
      </c>
      <c r="W52" s="27">
        <v>4673</v>
      </c>
      <c r="X52" s="27">
        <v>5786</v>
      </c>
      <c r="Y52" s="25">
        <f t="shared" si="61"/>
        <v>16126</v>
      </c>
      <c r="Z52" s="26">
        <v>5156</v>
      </c>
      <c r="AA52" s="27">
        <v>4837</v>
      </c>
      <c r="AB52" s="27">
        <v>6133</v>
      </c>
      <c r="AC52" s="25">
        <f t="shared" si="62"/>
        <v>16980</v>
      </c>
      <c r="AD52" s="26">
        <v>5100</v>
      </c>
      <c r="AE52" s="27">
        <v>5372</v>
      </c>
      <c r="AF52" s="27">
        <v>6508</v>
      </c>
      <c r="AG52" s="25">
        <f t="shared" si="63"/>
        <v>12771</v>
      </c>
      <c r="AH52" s="26">
        <v>3636</v>
      </c>
      <c r="AI52" s="27">
        <v>4237</v>
      </c>
      <c r="AJ52" s="27">
        <v>4898</v>
      </c>
    </row>
    <row r="53" spans="2:36" ht="15" customHeight="1">
      <c r="B53" s="194"/>
      <c r="C53" s="202" t="s">
        <v>27</v>
      </c>
      <c r="D53" s="58" t="s">
        <v>28</v>
      </c>
      <c r="E53" s="59">
        <f>SUM(F53:H53)</f>
        <v>167174</v>
      </c>
      <c r="F53" s="60">
        <f>N50+R50+V50+Z50+AD50</f>
        <v>52650</v>
      </c>
      <c r="G53" s="61">
        <f t="shared" ref="G53:H53" si="64">O50+S50+W50+AA50+AE50</f>
        <v>51013</v>
      </c>
      <c r="H53" s="61">
        <f t="shared" si="64"/>
        <v>63511</v>
      </c>
      <c r="I53" s="59">
        <f t="shared" si="57"/>
        <v>0</v>
      </c>
      <c r="J53" s="60"/>
      <c r="K53" s="61"/>
      <c r="L53" s="61"/>
      <c r="M53" s="59">
        <f t="shared" si="58"/>
        <v>0</v>
      </c>
      <c r="N53" s="60"/>
      <c r="O53" s="61"/>
      <c r="P53" s="61"/>
      <c r="Q53" s="59">
        <f t="shared" si="59"/>
        <v>0</v>
      </c>
      <c r="R53" s="60"/>
      <c r="S53" s="61"/>
      <c r="T53" s="61"/>
      <c r="U53" s="59">
        <f t="shared" si="60"/>
        <v>0</v>
      </c>
      <c r="V53" s="60"/>
      <c r="W53" s="61"/>
      <c r="X53" s="61"/>
      <c r="Y53" s="59">
        <f t="shared" si="61"/>
        <v>0</v>
      </c>
      <c r="Z53" s="60"/>
      <c r="AA53" s="61"/>
      <c r="AB53" s="61"/>
      <c r="AC53" s="59">
        <f t="shared" si="62"/>
        <v>0</v>
      </c>
      <c r="AD53" s="60"/>
      <c r="AE53" s="61"/>
      <c r="AF53" s="61"/>
      <c r="AG53" s="59">
        <f t="shared" si="63"/>
        <v>0</v>
      </c>
      <c r="AH53" s="60"/>
      <c r="AI53" s="61"/>
      <c r="AJ53" s="61"/>
    </row>
    <row r="54" spans="2:36" ht="15" customHeight="1">
      <c r="B54" s="194"/>
      <c r="C54" s="202"/>
      <c r="D54" s="62" t="s">
        <v>29</v>
      </c>
      <c r="E54" s="63">
        <f>SUM(F54:H54)</f>
        <v>46228</v>
      </c>
      <c r="F54" s="64">
        <f>J50+AH50</f>
        <v>13365</v>
      </c>
      <c r="G54" s="65">
        <f t="shared" ref="G54:H54" si="65">K50+AI50</f>
        <v>15882</v>
      </c>
      <c r="H54" s="65">
        <f t="shared" si="65"/>
        <v>16981</v>
      </c>
      <c r="I54" s="63">
        <f t="shared" si="57"/>
        <v>0</v>
      </c>
      <c r="J54" s="64"/>
      <c r="K54" s="65"/>
      <c r="L54" s="65"/>
      <c r="M54" s="63">
        <f t="shared" si="58"/>
        <v>0</v>
      </c>
      <c r="N54" s="64"/>
      <c r="O54" s="65"/>
      <c r="P54" s="65"/>
      <c r="Q54" s="63">
        <f t="shared" si="59"/>
        <v>0</v>
      </c>
      <c r="R54" s="64"/>
      <c r="S54" s="65"/>
      <c r="T54" s="65"/>
      <c r="U54" s="63">
        <f t="shared" si="60"/>
        <v>0</v>
      </c>
      <c r="V54" s="64"/>
      <c r="W54" s="65"/>
      <c r="X54" s="65"/>
      <c r="Y54" s="63">
        <f t="shared" si="61"/>
        <v>0</v>
      </c>
      <c r="Z54" s="64"/>
      <c r="AA54" s="65"/>
      <c r="AB54" s="65"/>
      <c r="AC54" s="63">
        <f t="shared" si="62"/>
        <v>0</v>
      </c>
      <c r="AD54" s="64"/>
      <c r="AE54" s="65"/>
      <c r="AF54" s="65"/>
      <c r="AG54" s="63">
        <f t="shared" si="63"/>
        <v>0</v>
      </c>
      <c r="AH54" s="64"/>
      <c r="AI54" s="65"/>
      <c r="AJ54" s="65"/>
    </row>
    <row r="55" spans="2:36" ht="15" customHeight="1">
      <c r="B55" s="194"/>
      <c r="C55" s="194" t="s">
        <v>5</v>
      </c>
      <c r="D55" s="4" t="s">
        <v>6</v>
      </c>
      <c r="E55" s="22">
        <f t="shared" ref="E55:H56" si="66">I55+M55+Q55+U55+Y55+AC55+AG55</f>
        <v>179936</v>
      </c>
      <c r="F55" s="23">
        <f t="shared" si="66"/>
        <v>56719</v>
      </c>
      <c r="G55" s="24">
        <f t="shared" si="66"/>
        <v>55477</v>
      </c>
      <c r="H55" s="24">
        <f t="shared" si="66"/>
        <v>67740</v>
      </c>
      <c r="I55" s="22">
        <f t="shared" si="57"/>
        <v>15741</v>
      </c>
      <c r="J55" s="23">
        <v>4626</v>
      </c>
      <c r="K55" s="24">
        <v>5554</v>
      </c>
      <c r="L55" s="24">
        <v>5561</v>
      </c>
      <c r="M55" s="22">
        <f t="shared" si="58"/>
        <v>28676</v>
      </c>
      <c r="N55" s="23">
        <v>8968</v>
      </c>
      <c r="O55" s="24">
        <v>8886</v>
      </c>
      <c r="P55" s="24">
        <v>10822</v>
      </c>
      <c r="Q55" s="22">
        <f t="shared" si="59"/>
        <v>29095</v>
      </c>
      <c r="R55" s="23">
        <v>9364</v>
      </c>
      <c r="S55" s="24">
        <v>8658</v>
      </c>
      <c r="T55" s="24">
        <v>11073</v>
      </c>
      <c r="U55" s="22">
        <f t="shared" si="60"/>
        <v>27351</v>
      </c>
      <c r="V55" s="23">
        <v>9047</v>
      </c>
      <c r="W55" s="24">
        <v>8074</v>
      </c>
      <c r="X55" s="24">
        <v>10230</v>
      </c>
      <c r="Y55" s="22">
        <f t="shared" si="61"/>
        <v>28367</v>
      </c>
      <c r="Z55" s="23">
        <v>9412</v>
      </c>
      <c r="AA55" s="24">
        <v>8247</v>
      </c>
      <c r="AB55" s="24">
        <v>10708</v>
      </c>
      <c r="AC55" s="22">
        <f t="shared" si="62"/>
        <v>29388</v>
      </c>
      <c r="AD55" s="23">
        <v>9162</v>
      </c>
      <c r="AE55" s="24">
        <v>9041</v>
      </c>
      <c r="AF55" s="24">
        <v>11185</v>
      </c>
      <c r="AG55" s="22">
        <f t="shared" si="63"/>
        <v>21318</v>
      </c>
      <c r="AH55" s="23">
        <v>6140</v>
      </c>
      <c r="AI55" s="24">
        <v>7017</v>
      </c>
      <c r="AJ55" s="24">
        <v>8161</v>
      </c>
    </row>
    <row r="56" spans="2:36" ht="15" customHeight="1">
      <c r="B56" s="194"/>
      <c r="C56" s="194"/>
      <c r="D56" s="5" t="s">
        <v>7</v>
      </c>
      <c r="E56" s="28">
        <f t="shared" si="66"/>
        <v>33466</v>
      </c>
      <c r="F56" s="29">
        <f t="shared" si="66"/>
        <v>9296</v>
      </c>
      <c r="G56" s="30">
        <f t="shared" si="66"/>
        <v>11418</v>
      </c>
      <c r="H56" s="30">
        <f t="shared" si="66"/>
        <v>12752</v>
      </c>
      <c r="I56" s="28">
        <f t="shared" si="57"/>
        <v>4168</v>
      </c>
      <c r="J56" s="29">
        <v>1157</v>
      </c>
      <c r="K56" s="30">
        <v>1536</v>
      </c>
      <c r="L56" s="30">
        <v>1475</v>
      </c>
      <c r="M56" s="28">
        <f t="shared" si="58"/>
        <v>5287</v>
      </c>
      <c r="N56" s="29">
        <v>1435</v>
      </c>
      <c r="O56" s="30">
        <v>1797</v>
      </c>
      <c r="P56" s="30">
        <v>2055</v>
      </c>
      <c r="Q56" s="28">
        <f t="shared" si="59"/>
        <v>5130</v>
      </c>
      <c r="R56" s="29">
        <v>1387</v>
      </c>
      <c r="S56" s="30">
        <v>1669</v>
      </c>
      <c r="T56" s="30">
        <v>2074</v>
      </c>
      <c r="U56" s="28">
        <f t="shared" si="60"/>
        <v>3934</v>
      </c>
      <c r="V56" s="29">
        <v>1124</v>
      </c>
      <c r="W56" s="30">
        <v>1288</v>
      </c>
      <c r="X56" s="30">
        <v>1522</v>
      </c>
      <c r="Y56" s="28">
        <f t="shared" si="61"/>
        <v>4717</v>
      </c>
      <c r="Z56" s="29">
        <v>1296</v>
      </c>
      <c r="AA56" s="30">
        <v>1572</v>
      </c>
      <c r="AB56" s="30">
        <v>1849</v>
      </c>
      <c r="AC56" s="28">
        <f t="shared" si="62"/>
        <v>5229</v>
      </c>
      <c r="AD56" s="29">
        <v>1455</v>
      </c>
      <c r="AE56" s="30">
        <v>1781</v>
      </c>
      <c r="AF56" s="30">
        <v>1993</v>
      </c>
      <c r="AG56" s="28">
        <f t="shared" si="63"/>
        <v>5001</v>
      </c>
      <c r="AH56" s="29">
        <v>1442</v>
      </c>
      <c r="AI56" s="30">
        <v>1775</v>
      </c>
      <c r="AJ56" s="30">
        <v>1784</v>
      </c>
    </row>
    <row r="57" spans="2:36" ht="15" customHeight="1">
      <c r="B57" s="194"/>
      <c r="C57" s="194"/>
      <c r="D57" s="78" t="s">
        <v>8</v>
      </c>
      <c r="E57" s="49">
        <f>E56/E50</f>
        <v>0.15682139811248255</v>
      </c>
      <c r="F57" s="50">
        <f t="shared" ref="F57:H57" si="67">F56/F50</f>
        <v>0.14081648110277967</v>
      </c>
      <c r="G57" s="51">
        <f t="shared" si="67"/>
        <v>0.17068540249644967</v>
      </c>
      <c r="H57" s="51">
        <f t="shared" si="67"/>
        <v>0.15842568205535953</v>
      </c>
      <c r="I57" s="49">
        <f>I56/I50</f>
        <v>0.2093525541212517</v>
      </c>
      <c r="J57" s="50">
        <f t="shared" ref="J57:L57" si="68">J56/J50</f>
        <v>0.20006916825177243</v>
      </c>
      <c r="K57" s="51">
        <f t="shared" si="68"/>
        <v>0.21664315937940762</v>
      </c>
      <c r="L57" s="51">
        <f t="shared" si="68"/>
        <v>0.20963615690733373</v>
      </c>
      <c r="M57" s="49">
        <f>M56/M50</f>
        <v>0.15566940494067072</v>
      </c>
      <c r="N57" s="50">
        <f t="shared" ref="N57:P57" si="69">N56/N50</f>
        <v>0.1379409785638758</v>
      </c>
      <c r="O57" s="51">
        <f t="shared" si="69"/>
        <v>0.16821117663577648</v>
      </c>
      <c r="P57" s="51">
        <f t="shared" si="69"/>
        <v>0.15958686029354663</v>
      </c>
      <c r="Q57" s="49">
        <f>Q56/Q50</f>
        <v>0.14989043097151206</v>
      </c>
      <c r="R57" s="50">
        <f t="shared" ref="R57:T57" si="70">R56/R50</f>
        <v>0.12901125476699843</v>
      </c>
      <c r="S57" s="51">
        <f t="shared" si="70"/>
        <v>0.16161518349956425</v>
      </c>
      <c r="T57" s="51">
        <f t="shared" si="70"/>
        <v>0.15775462082604397</v>
      </c>
      <c r="U57" s="49">
        <f>U56/U50</f>
        <v>0.12574716317724149</v>
      </c>
      <c r="V57" s="50">
        <f t="shared" ref="V57:X57" si="71">V56/V50</f>
        <v>0.11051027430931079</v>
      </c>
      <c r="W57" s="51">
        <f t="shared" si="71"/>
        <v>0.13757744071779535</v>
      </c>
      <c r="X57" s="51">
        <f t="shared" si="71"/>
        <v>0.12950987066031314</v>
      </c>
      <c r="Y57" s="49">
        <f>Y56/Y50</f>
        <v>0.14257647201063958</v>
      </c>
      <c r="Z57" s="50">
        <f t="shared" ref="Z57:AB57" si="72">Z56/Z50</f>
        <v>0.12103100485618229</v>
      </c>
      <c r="AA57" s="51">
        <f t="shared" si="72"/>
        <v>0.16009776963030858</v>
      </c>
      <c r="AB57" s="51">
        <f t="shared" si="72"/>
        <v>0.14724854662737916</v>
      </c>
      <c r="AC57" s="49">
        <f>AC56/AC50</f>
        <v>0.15105295086229309</v>
      </c>
      <c r="AD57" s="50">
        <f t="shared" ref="AD57:AF57" si="73">AD56/AD50</f>
        <v>0.13704436281435434</v>
      </c>
      <c r="AE57" s="51">
        <f t="shared" si="73"/>
        <v>0.16457216780632045</v>
      </c>
      <c r="AF57" s="51">
        <f t="shared" si="73"/>
        <v>0.15123691000151768</v>
      </c>
      <c r="AG57" s="49">
        <f>AG56/AG50</f>
        <v>0.19001481819218055</v>
      </c>
      <c r="AH57" s="50">
        <f t="shared" ref="AH57:AJ57" si="74">AH56/AH50</f>
        <v>0.19018728567660248</v>
      </c>
      <c r="AI57" s="51">
        <f t="shared" si="74"/>
        <v>0.20188808007279344</v>
      </c>
      <c r="AJ57" s="51">
        <f t="shared" si="74"/>
        <v>0.17938662644544998</v>
      </c>
    </row>
    <row r="58" spans="2:36" ht="15" customHeight="1">
      <c r="B58" s="194" t="s">
        <v>13</v>
      </c>
      <c r="C58" s="195" t="s">
        <v>10</v>
      </c>
      <c r="D58" s="195"/>
      <c r="E58" s="19">
        <f t="shared" ref="E58:H60" si="75">I58+M58+Q58+U58+Y58+AC58+AG58</f>
        <v>117382729</v>
      </c>
      <c r="F58" s="20">
        <f t="shared" si="75"/>
        <v>39817528</v>
      </c>
      <c r="G58" s="21">
        <f t="shared" si="75"/>
        <v>36035005</v>
      </c>
      <c r="H58" s="21">
        <f t="shared" si="75"/>
        <v>41530196</v>
      </c>
      <c r="I58" s="19">
        <f>SUM(J58:L58)</f>
        <v>10715764</v>
      </c>
      <c r="J58" s="20">
        <f>J59+J60</f>
        <v>3388265</v>
      </c>
      <c r="K58" s="21">
        <f t="shared" ref="K58:L58" si="76">K59+K60</f>
        <v>3739909</v>
      </c>
      <c r="L58" s="21">
        <f t="shared" si="76"/>
        <v>3587590</v>
      </c>
      <c r="M58" s="19">
        <f>SUM(N58:P58)</f>
        <v>19176817</v>
      </c>
      <c r="N58" s="20">
        <f>N59+N60</f>
        <v>6464041</v>
      </c>
      <c r="O58" s="21">
        <f t="shared" ref="O58:P58" si="77">O59+O60</f>
        <v>5842913</v>
      </c>
      <c r="P58" s="21">
        <f t="shared" si="77"/>
        <v>6869863</v>
      </c>
      <c r="Q58" s="19">
        <f>SUM(R58:T58)</f>
        <v>18726115</v>
      </c>
      <c r="R58" s="20">
        <f>R59+R60</f>
        <v>6614273</v>
      </c>
      <c r="S58" s="21">
        <f t="shared" ref="S58:T58" si="78">S59+S60</f>
        <v>5522922</v>
      </c>
      <c r="T58" s="21">
        <f t="shared" si="78"/>
        <v>6588920</v>
      </c>
      <c r="U58" s="19">
        <f>SUM(V58:X58)</f>
        <v>17404735</v>
      </c>
      <c r="V58" s="20">
        <f>V59+V60</f>
        <v>6129362</v>
      </c>
      <c r="W58" s="21">
        <f t="shared" ref="W58:X58" si="79">W59+W60</f>
        <v>5074509</v>
      </c>
      <c r="X58" s="21">
        <f t="shared" si="79"/>
        <v>6200864</v>
      </c>
      <c r="Y58" s="19">
        <f>SUM(Z58:AB58)</f>
        <v>18130157</v>
      </c>
      <c r="Z58" s="20">
        <f>Z59+Z60</f>
        <v>6310219</v>
      </c>
      <c r="AA58" s="21">
        <f t="shared" ref="AA58:AB58" si="80">AA59+AA60</f>
        <v>5233731</v>
      </c>
      <c r="AB58" s="21">
        <f t="shared" si="80"/>
        <v>6586207</v>
      </c>
      <c r="AC58" s="19">
        <f>SUM(AD58:AF58)</f>
        <v>18835139</v>
      </c>
      <c r="AD58" s="20">
        <f>AD59+AD60</f>
        <v>6379458</v>
      </c>
      <c r="AE58" s="21">
        <f t="shared" ref="AE58:AF58" si="81">AE59+AE60</f>
        <v>5767263</v>
      </c>
      <c r="AF58" s="21">
        <f t="shared" si="81"/>
        <v>6688418</v>
      </c>
      <c r="AG58" s="19">
        <f>SUM(AH58:AJ58)</f>
        <v>14394002</v>
      </c>
      <c r="AH58" s="20">
        <f>AH59+AH60</f>
        <v>4531910</v>
      </c>
      <c r="AI58" s="21">
        <f t="shared" ref="AI58:AJ58" si="82">AI59+AI60</f>
        <v>4853758</v>
      </c>
      <c r="AJ58" s="21">
        <f t="shared" si="82"/>
        <v>5008334</v>
      </c>
    </row>
    <row r="59" spans="2:36" ht="15" customHeight="1">
      <c r="B59" s="194"/>
      <c r="C59" s="196" t="s">
        <v>11</v>
      </c>
      <c r="D59" s="196"/>
      <c r="E59" s="52">
        <f t="shared" si="75"/>
        <v>115390729</v>
      </c>
      <c r="F59" s="53">
        <f t="shared" si="75"/>
        <v>39157628</v>
      </c>
      <c r="G59" s="54">
        <f t="shared" si="75"/>
        <v>35746705</v>
      </c>
      <c r="H59" s="54">
        <f t="shared" si="75"/>
        <v>40486396</v>
      </c>
      <c r="I59" s="52">
        <f t="shared" ref="I59:I60" si="83">SUM(J59:L59)</f>
        <v>10411714</v>
      </c>
      <c r="J59" s="53">
        <v>3305215</v>
      </c>
      <c r="K59" s="54">
        <v>3672159</v>
      </c>
      <c r="L59" s="54">
        <v>3434340</v>
      </c>
      <c r="M59" s="52">
        <f t="shared" ref="M59:M60" si="84">SUM(N59:P59)</f>
        <v>18529067</v>
      </c>
      <c r="N59" s="53">
        <v>6228591</v>
      </c>
      <c r="O59" s="54">
        <v>5811663</v>
      </c>
      <c r="P59" s="54">
        <v>6488813</v>
      </c>
      <c r="Q59" s="52">
        <f t="shared" ref="Q59:Q60" si="85">SUM(R59:T59)</f>
        <v>18486815</v>
      </c>
      <c r="R59" s="53">
        <v>6433073</v>
      </c>
      <c r="S59" s="54">
        <v>5495722</v>
      </c>
      <c r="T59" s="54">
        <v>6558020</v>
      </c>
      <c r="U59" s="52">
        <f t="shared" ref="U59:U60" si="86">SUM(V59:X59)</f>
        <v>17133485</v>
      </c>
      <c r="V59" s="53">
        <v>6096812</v>
      </c>
      <c r="W59" s="54">
        <v>5042859</v>
      </c>
      <c r="X59" s="54">
        <v>5993814</v>
      </c>
      <c r="Y59" s="52">
        <f t="shared" ref="Y59:Y60" si="87">SUM(Z59:AB59)</f>
        <v>17893207</v>
      </c>
      <c r="Z59" s="53">
        <v>6282769</v>
      </c>
      <c r="AA59" s="54">
        <v>5210831</v>
      </c>
      <c r="AB59" s="54">
        <v>6399607</v>
      </c>
      <c r="AC59" s="52">
        <f t="shared" ref="AC59:AC60" si="88">SUM(AD59:AF59)</f>
        <v>18749439</v>
      </c>
      <c r="AD59" s="53">
        <v>6347208</v>
      </c>
      <c r="AE59" s="54">
        <v>5743663</v>
      </c>
      <c r="AF59" s="54">
        <v>6658568</v>
      </c>
      <c r="AG59" s="52">
        <f t="shared" ref="AG59:AG60" si="89">SUM(AH59:AJ59)</f>
        <v>14187002</v>
      </c>
      <c r="AH59" s="53">
        <v>4463960</v>
      </c>
      <c r="AI59" s="54">
        <v>4769808</v>
      </c>
      <c r="AJ59" s="54">
        <v>4953234</v>
      </c>
    </row>
    <row r="60" spans="2:36" ht="15" customHeight="1">
      <c r="B60" s="194"/>
      <c r="C60" s="197" t="s">
        <v>12</v>
      </c>
      <c r="D60" s="197"/>
      <c r="E60" s="25">
        <f t="shared" si="75"/>
        <v>1992000</v>
      </c>
      <c r="F60" s="26">
        <f t="shared" si="75"/>
        <v>659900</v>
      </c>
      <c r="G60" s="27">
        <f t="shared" si="75"/>
        <v>288300</v>
      </c>
      <c r="H60" s="27">
        <f t="shared" si="75"/>
        <v>1043800</v>
      </c>
      <c r="I60" s="25">
        <f t="shared" si="83"/>
        <v>304050</v>
      </c>
      <c r="J60" s="26">
        <v>83050</v>
      </c>
      <c r="K60" s="27">
        <v>67750</v>
      </c>
      <c r="L60" s="27">
        <v>153250</v>
      </c>
      <c r="M60" s="25">
        <f t="shared" si="84"/>
        <v>647750</v>
      </c>
      <c r="N60" s="26">
        <v>235450</v>
      </c>
      <c r="O60" s="27">
        <v>31250</v>
      </c>
      <c r="P60" s="27">
        <v>381050</v>
      </c>
      <c r="Q60" s="25">
        <f t="shared" si="85"/>
        <v>239300</v>
      </c>
      <c r="R60" s="26">
        <v>181200</v>
      </c>
      <c r="S60" s="27">
        <v>27200</v>
      </c>
      <c r="T60" s="27">
        <v>30900</v>
      </c>
      <c r="U60" s="25">
        <f t="shared" si="86"/>
        <v>271250</v>
      </c>
      <c r="V60" s="26">
        <v>32550</v>
      </c>
      <c r="W60" s="27">
        <v>31650</v>
      </c>
      <c r="X60" s="27">
        <v>207050</v>
      </c>
      <c r="Y60" s="25">
        <f t="shared" si="87"/>
        <v>236950</v>
      </c>
      <c r="Z60" s="26">
        <v>27450</v>
      </c>
      <c r="AA60" s="27">
        <v>22900</v>
      </c>
      <c r="AB60" s="27">
        <v>186600</v>
      </c>
      <c r="AC60" s="25">
        <f t="shared" si="88"/>
        <v>85700</v>
      </c>
      <c r="AD60" s="26">
        <v>32250</v>
      </c>
      <c r="AE60" s="27">
        <v>23600</v>
      </c>
      <c r="AF60" s="27">
        <v>29850</v>
      </c>
      <c r="AG60" s="25">
        <f t="shared" si="89"/>
        <v>207000</v>
      </c>
      <c r="AH60" s="26">
        <v>67950</v>
      </c>
      <c r="AI60" s="27">
        <v>83950</v>
      </c>
      <c r="AJ60" s="27">
        <v>55100</v>
      </c>
    </row>
    <row r="61" spans="2:36" ht="15" customHeight="1">
      <c r="B61" s="203" t="s">
        <v>40</v>
      </c>
      <c r="C61" s="203"/>
      <c r="D61" s="203"/>
      <c r="E61" s="203" t="s">
        <v>72</v>
      </c>
      <c r="F61" s="203"/>
      <c r="G61" s="203"/>
      <c r="H61" s="203"/>
      <c r="I61" s="200">
        <v>45025</v>
      </c>
      <c r="J61" s="200"/>
      <c r="K61" s="200"/>
      <c r="L61" s="200"/>
      <c r="M61" s="199">
        <v>45026</v>
      </c>
      <c r="N61" s="199"/>
      <c r="O61" s="199"/>
      <c r="P61" s="199"/>
      <c r="Q61" s="199">
        <v>45027</v>
      </c>
      <c r="R61" s="199"/>
      <c r="S61" s="199"/>
      <c r="T61" s="199"/>
      <c r="U61" s="199">
        <v>45028</v>
      </c>
      <c r="V61" s="199"/>
      <c r="W61" s="199"/>
      <c r="X61" s="199"/>
      <c r="Y61" s="199">
        <v>45029</v>
      </c>
      <c r="Z61" s="199"/>
      <c r="AA61" s="199"/>
      <c r="AB61" s="199"/>
      <c r="AC61" s="199">
        <v>45030</v>
      </c>
      <c r="AD61" s="199"/>
      <c r="AE61" s="199"/>
      <c r="AF61" s="199"/>
      <c r="AG61" s="204">
        <v>45031</v>
      </c>
      <c r="AH61" s="204"/>
      <c r="AI61" s="204"/>
      <c r="AJ61" s="204"/>
    </row>
    <row r="62" spans="2:36" ht="15" customHeight="1">
      <c r="B62" s="201" t="s">
        <v>0</v>
      </c>
      <c r="C62" s="201"/>
      <c r="D62" s="201"/>
      <c r="E62" s="6" t="s">
        <v>41</v>
      </c>
      <c r="F62" s="7" t="s">
        <v>30</v>
      </c>
      <c r="G62" s="79" t="s">
        <v>42</v>
      </c>
      <c r="H62" s="16" t="s">
        <v>43</v>
      </c>
      <c r="I62" s="10" t="s">
        <v>14</v>
      </c>
      <c r="J62" s="11" t="s">
        <v>16</v>
      </c>
      <c r="K62" s="12" t="s">
        <v>18</v>
      </c>
      <c r="L62" s="12" t="s">
        <v>20</v>
      </c>
      <c r="M62" s="10" t="s">
        <v>14</v>
      </c>
      <c r="N62" s="11" t="s">
        <v>16</v>
      </c>
      <c r="O62" s="12" t="s">
        <v>18</v>
      </c>
      <c r="P62" s="12" t="s">
        <v>20</v>
      </c>
      <c r="Q62" s="10" t="s">
        <v>14</v>
      </c>
      <c r="R62" s="11" t="s">
        <v>16</v>
      </c>
      <c r="S62" s="12" t="s">
        <v>18</v>
      </c>
      <c r="T62" s="12" t="s">
        <v>20</v>
      </c>
      <c r="U62" s="10" t="s">
        <v>14</v>
      </c>
      <c r="V62" s="11" t="s">
        <v>16</v>
      </c>
      <c r="W62" s="12" t="s">
        <v>18</v>
      </c>
      <c r="X62" s="12" t="s">
        <v>20</v>
      </c>
      <c r="Y62" s="10" t="s">
        <v>14</v>
      </c>
      <c r="Z62" s="11" t="s">
        <v>16</v>
      </c>
      <c r="AA62" s="12" t="s">
        <v>18</v>
      </c>
      <c r="AB62" s="12" t="s">
        <v>20</v>
      </c>
      <c r="AC62" s="10" t="s">
        <v>14</v>
      </c>
      <c r="AD62" s="11" t="s">
        <v>16</v>
      </c>
      <c r="AE62" s="12" t="s">
        <v>18</v>
      </c>
      <c r="AF62" s="12" t="s">
        <v>20</v>
      </c>
      <c r="AG62" s="10" t="s">
        <v>14</v>
      </c>
      <c r="AH62" s="11" t="s">
        <v>16</v>
      </c>
      <c r="AI62" s="12" t="s">
        <v>18</v>
      </c>
      <c r="AJ62" s="12" t="s">
        <v>20</v>
      </c>
    </row>
    <row r="63" spans="2:36" ht="15" customHeight="1">
      <c r="B63" s="194" t="s">
        <v>9</v>
      </c>
      <c r="C63" s="195" t="s">
        <v>1</v>
      </c>
      <c r="D63" s="195"/>
      <c r="E63" s="19">
        <f>I63+M63+Q63+U63+Y63+AC63+AG63</f>
        <v>213442</v>
      </c>
      <c r="F63" s="20">
        <f t="shared" ref="F63:H65" si="90">J63+N63+R63+V63+Z63+AD63+AH63</f>
        <v>66280</v>
      </c>
      <c r="G63" s="21">
        <f t="shared" si="90"/>
        <v>66362</v>
      </c>
      <c r="H63" s="21">
        <f t="shared" si="90"/>
        <v>80800</v>
      </c>
      <c r="I63" s="19">
        <f>SUM(J63:L63)</f>
        <v>19565</v>
      </c>
      <c r="J63" s="20">
        <f>J64+J65</f>
        <v>5708</v>
      </c>
      <c r="K63" s="21">
        <f t="shared" ref="K63:L63" si="91">K64+K65</f>
        <v>6585</v>
      </c>
      <c r="L63" s="21">
        <f t="shared" si="91"/>
        <v>7272</v>
      </c>
      <c r="M63" s="19">
        <f>SUM(N63:P63)</f>
        <v>33977</v>
      </c>
      <c r="N63" s="20">
        <f>N64+N65</f>
        <v>10647</v>
      </c>
      <c r="O63" s="21">
        <f t="shared" ref="O63:P63" si="92">O64+O65</f>
        <v>10453</v>
      </c>
      <c r="P63" s="21">
        <f t="shared" si="92"/>
        <v>12877</v>
      </c>
      <c r="Q63" s="19">
        <f>SUM(R63:T63)</f>
        <v>32427</v>
      </c>
      <c r="R63" s="20">
        <f>R64+R65</f>
        <v>10457</v>
      </c>
      <c r="S63" s="21">
        <f t="shared" ref="S63:T63" si="93">S64+S65</f>
        <v>9835</v>
      </c>
      <c r="T63" s="21">
        <f t="shared" si="93"/>
        <v>12135</v>
      </c>
      <c r="U63" s="19">
        <f>SUM(V63:X63)</f>
        <v>34832</v>
      </c>
      <c r="V63" s="20">
        <f>V64+V65</f>
        <v>11314</v>
      </c>
      <c r="W63" s="21">
        <f t="shared" ref="W63:X63" si="94">W64+W65</f>
        <v>10401</v>
      </c>
      <c r="X63" s="21">
        <f t="shared" si="94"/>
        <v>13117</v>
      </c>
      <c r="Y63" s="19">
        <f>SUM(Z63:AB63)</f>
        <v>34945</v>
      </c>
      <c r="Z63" s="20">
        <f>Z64+Z65</f>
        <v>11247</v>
      </c>
      <c r="AA63" s="21">
        <f t="shared" ref="AA63:AB63" si="95">AA64+AA65</f>
        <v>10606</v>
      </c>
      <c r="AB63" s="21">
        <f t="shared" si="95"/>
        <v>13092</v>
      </c>
      <c r="AC63" s="19">
        <f>SUM(AD63:AF63)</f>
        <v>34194</v>
      </c>
      <c r="AD63" s="20">
        <f>AD64+AD65</f>
        <v>10454</v>
      </c>
      <c r="AE63" s="21">
        <f t="shared" ref="AE63:AF63" si="96">AE64+AE65</f>
        <v>10529</v>
      </c>
      <c r="AF63" s="21">
        <f t="shared" si="96"/>
        <v>13211</v>
      </c>
      <c r="AG63" s="19">
        <f>SUM(AH63:AJ63)</f>
        <v>23502</v>
      </c>
      <c r="AH63" s="20">
        <f>AH64+AH65</f>
        <v>6453</v>
      </c>
      <c r="AI63" s="21">
        <f t="shared" ref="AI63:AJ63" si="97">AI64+AI65</f>
        <v>7953</v>
      </c>
      <c r="AJ63" s="21">
        <f t="shared" si="97"/>
        <v>9096</v>
      </c>
    </row>
    <row r="64" spans="2:36" ht="15" customHeight="1">
      <c r="B64" s="194"/>
      <c r="C64" s="194" t="s">
        <v>2</v>
      </c>
      <c r="D64" s="4" t="s">
        <v>3</v>
      </c>
      <c r="E64" s="22">
        <f t="shared" ref="E64:E65" si="98">I64+M64+Q64+U64+Y64+AC64+AG64</f>
        <v>109250</v>
      </c>
      <c r="F64" s="23">
        <f t="shared" si="90"/>
        <v>34697</v>
      </c>
      <c r="G64" s="24">
        <f t="shared" si="90"/>
        <v>33535</v>
      </c>
      <c r="H64" s="24">
        <f t="shared" si="90"/>
        <v>41018</v>
      </c>
      <c r="I64" s="22">
        <f t="shared" ref="I64:I69" si="99">SUM(J64:L64)</f>
        <v>9829</v>
      </c>
      <c r="J64" s="23">
        <v>2885</v>
      </c>
      <c r="K64" s="24">
        <v>3297</v>
      </c>
      <c r="L64" s="24">
        <v>3647</v>
      </c>
      <c r="M64" s="22">
        <f t="shared" ref="M64:M69" si="100">SUM(N64:P64)</f>
        <v>17470</v>
      </c>
      <c r="N64" s="23">
        <v>5596</v>
      </c>
      <c r="O64" s="24">
        <v>5298</v>
      </c>
      <c r="P64" s="24">
        <v>6576</v>
      </c>
      <c r="Q64" s="22">
        <f t="shared" ref="Q64:Q69" si="101">SUM(R64:T64)</f>
        <v>16569</v>
      </c>
      <c r="R64" s="23">
        <v>5391</v>
      </c>
      <c r="S64" s="24">
        <v>4982</v>
      </c>
      <c r="T64" s="24">
        <v>6196</v>
      </c>
      <c r="U64" s="22">
        <f t="shared" ref="U64:U69" si="102">SUM(V64:X64)</f>
        <v>17713</v>
      </c>
      <c r="V64" s="23">
        <v>5984</v>
      </c>
      <c r="W64" s="24">
        <v>5202</v>
      </c>
      <c r="X64" s="24">
        <v>6527</v>
      </c>
      <c r="Y64" s="22">
        <f t="shared" ref="Y64:Y69" si="103">SUM(Z64:AB64)</f>
        <v>18106</v>
      </c>
      <c r="Z64" s="23">
        <v>6003</v>
      </c>
      <c r="AA64" s="24">
        <v>5337</v>
      </c>
      <c r="AB64" s="24">
        <v>6766</v>
      </c>
      <c r="AC64" s="22">
        <f t="shared" ref="AC64:AC69" si="104">SUM(AD64:AF64)</f>
        <v>17493</v>
      </c>
      <c r="AD64" s="23">
        <v>5498</v>
      </c>
      <c r="AE64" s="24">
        <v>5322</v>
      </c>
      <c r="AF64" s="24">
        <v>6673</v>
      </c>
      <c r="AG64" s="22">
        <f t="shared" ref="AG64:AG69" si="105">SUM(AH64:AJ64)</f>
        <v>12070</v>
      </c>
      <c r="AH64" s="23">
        <v>3340</v>
      </c>
      <c r="AI64" s="24">
        <v>4097</v>
      </c>
      <c r="AJ64" s="24">
        <v>4633</v>
      </c>
    </row>
    <row r="65" spans="2:36" ht="15" customHeight="1">
      <c r="B65" s="194"/>
      <c r="C65" s="194"/>
      <c r="D65" s="78" t="s">
        <v>4</v>
      </c>
      <c r="E65" s="25">
        <f t="shared" si="98"/>
        <v>104192</v>
      </c>
      <c r="F65" s="26">
        <f t="shared" si="90"/>
        <v>31583</v>
      </c>
      <c r="G65" s="27">
        <f t="shared" si="90"/>
        <v>32827</v>
      </c>
      <c r="H65" s="27">
        <f t="shared" si="90"/>
        <v>39782</v>
      </c>
      <c r="I65" s="25">
        <f t="shared" si="99"/>
        <v>9736</v>
      </c>
      <c r="J65" s="26">
        <v>2823</v>
      </c>
      <c r="K65" s="27">
        <v>3288</v>
      </c>
      <c r="L65" s="27">
        <v>3625</v>
      </c>
      <c r="M65" s="25">
        <f t="shared" si="100"/>
        <v>16507</v>
      </c>
      <c r="N65" s="26">
        <v>5051</v>
      </c>
      <c r="O65" s="27">
        <v>5155</v>
      </c>
      <c r="P65" s="27">
        <v>6301</v>
      </c>
      <c r="Q65" s="25">
        <f t="shared" si="101"/>
        <v>15858</v>
      </c>
      <c r="R65" s="26">
        <v>5066</v>
      </c>
      <c r="S65" s="27">
        <v>4853</v>
      </c>
      <c r="T65" s="27">
        <v>5939</v>
      </c>
      <c r="U65" s="25">
        <f t="shared" si="102"/>
        <v>17119</v>
      </c>
      <c r="V65" s="26">
        <v>5330</v>
      </c>
      <c r="W65" s="27">
        <v>5199</v>
      </c>
      <c r="X65" s="27">
        <v>6590</v>
      </c>
      <c r="Y65" s="25">
        <f t="shared" si="103"/>
        <v>16839</v>
      </c>
      <c r="Z65" s="26">
        <v>5244</v>
      </c>
      <c r="AA65" s="27">
        <v>5269</v>
      </c>
      <c r="AB65" s="27">
        <v>6326</v>
      </c>
      <c r="AC65" s="25">
        <f t="shared" si="104"/>
        <v>16701</v>
      </c>
      <c r="AD65" s="26">
        <v>4956</v>
      </c>
      <c r="AE65" s="27">
        <v>5207</v>
      </c>
      <c r="AF65" s="27">
        <v>6538</v>
      </c>
      <c r="AG65" s="25">
        <f t="shared" si="105"/>
        <v>11432</v>
      </c>
      <c r="AH65" s="26">
        <v>3113</v>
      </c>
      <c r="AI65" s="27">
        <v>3856</v>
      </c>
      <c r="AJ65" s="27">
        <v>4463</v>
      </c>
    </row>
    <row r="66" spans="2:36" ht="15" customHeight="1">
      <c r="B66" s="194"/>
      <c r="C66" s="202" t="s">
        <v>27</v>
      </c>
      <c r="D66" s="58" t="s">
        <v>28</v>
      </c>
      <c r="E66" s="59">
        <f>SUM(F66:H66)</f>
        <v>170375</v>
      </c>
      <c r="F66" s="60">
        <f>N63+R63+V63+Z63+AD63</f>
        <v>54119</v>
      </c>
      <c r="G66" s="61">
        <f t="shared" ref="G66:H66" si="106">O63+S63+W63+AA63+AE63</f>
        <v>51824</v>
      </c>
      <c r="H66" s="61">
        <f t="shared" si="106"/>
        <v>64432</v>
      </c>
      <c r="I66" s="59">
        <f t="shared" si="99"/>
        <v>0</v>
      </c>
      <c r="J66" s="60"/>
      <c r="K66" s="61"/>
      <c r="L66" s="61"/>
      <c r="M66" s="59">
        <f t="shared" si="100"/>
        <v>0</v>
      </c>
      <c r="N66" s="60"/>
      <c r="O66" s="61"/>
      <c r="P66" s="61"/>
      <c r="Q66" s="59">
        <f t="shared" si="101"/>
        <v>0</v>
      </c>
      <c r="R66" s="60"/>
      <c r="S66" s="61"/>
      <c r="T66" s="61"/>
      <c r="U66" s="59">
        <f t="shared" si="102"/>
        <v>0</v>
      </c>
      <c r="V66" s="60"/>
      <c r="W66" s="61"/>
      <c r="X66" s="61"/>
      <c r="Y66" s="59">
        <f t="shared" si="103"/>
        <v>0</v>
      </c>
      <c r="Z66" s="60"/>
      <c r="AA66" s="61"/>
      <c r="AB66" s="61"/>
      <c r="AC66" s="59">
        <f t="shared" si="104"/>
        <v>0</v>
      </c>
      <c r="AD66" s="60"/>
      <c r="AE66" s="61"/>
      <c r="AF66" s="61"/>
      <c r="AG66" s="59">
        <f t="shared" si="105"/>
        <v>0</v>
      </c>
      <c r="AH66" s="60"/>
      <c r="AI66" s="61"/>
      <c r="AJ66" s="61"/>
    </row>
    <row r="67" spans="2:36" ht="15" customHeight="1">
      <c r="B67" s="194"/>
      <c r="C67" s="202"/>
      <c r="D67" s="62" t="s">
        <v>29</v>
      </c>
      <c r="E67" s="63">
        <f>SUM(F67:H67)</f>
        <v>43067</v>
      </c>
      <c r="F67" s="64">
        <f>J63+AH63</f>
        <v>12161</v>
      </c>
      <c r="G67" s="65">
        <f t="shared" ref="G67:H67" si="107">K63+AI63</f>
        <v>14538</v>
      </c>
      <c r="H67" s="65">
        <f t="shared" si="107"/>
        <v>16368</v>
      </c>
      <c r="I67" s="63">
        <f t="shared" si="99"/>
        <v>0</v>
      </c>
      <c r="J67" s="64"/>
      <c r="K67" s="65"/>
      <c r="L67" s="65"/>
      <c r="M67" s="63">
        <f t="shared" si="100"/>
        <v>0</v>
      </c>
      <c r="N67" s="64"/>
      <c r="O67" s="65"/>
      <c r="P67" s="65"/>
      <c r="Q67" s="63">
        <f t="shared" si="101"/>
        <v>0</v>
      </c>
      <c r="R67" s="64"/>
      <c r="S67" s="65"/>
      <c r="T67" s="65"/>
      <c r="U67" s="63">
        <f t="shared" si="102"/>
        <v>0</v>
      </c>
      <c r="V67" s="64"/>
      <c r="W67" s="65"/>
      <c r="X67" s="65"/>
      <c r="Y67" s="63">
        <f t="shared" si="103"/>
        <v>0</v>
      </c>
      <c r="Z67" s="64"/>
      <c r="AA67" s="65"/>
      <c r="AB67" s="65"/>
      <c r="AC67" s="63">
        <f t="shared" si="104"/>
        <v>0</v>
      </c>
      <c r="AD67" s="64"/>
      <c r="AE67" s="65"/>
      <c r="AF67" s="65"/>
      <c r="AG67" s="63">
        <f t="shared" si="105"/>
        <v>0</v>
      </c>
      <c r="AH67" s="64"/>
      <c r="AI67" s="65"/>
      <c r="AJ67" s="65"/>
    </row>
    <row r="68" spans="2:36" ht="15" customHeight="1">
      <c r="B68" s="194"/>
      <c r="C68" s="194" t="s">
        <v>5</v>
      </c>
      <c r="D68" s="4" t="s">
        <v>6</v>
      </c>
      <c r="E68" s="22">
        <f t="shared" ref="E68:H69" si="108">I68+M68+Q68+U68+Y68+AC68+AG68</f>
        <v>179055</v>
      </c>
      <c r="F68" s="23">
        <f t="shared" si="108"/>
        <v>56660</v>
      </c>
      <c r="G68" s="24">
        <f t="shared" si="108"/>
        <v>54709</v>
      </c>
      <c r="H68" s="24">
        <f t="shared" si="108"/>
        <v>67686</v>
      </c>
      <c r="I68" s="22">
        <f t="shared" si="99"/>
        <v>15269</v>
      </c>
      <c r="J68" s="23">
        <v>4398</v>
      </c>
      <c r="K68" s="24">
        <v>5076</v>
      </c>
      <c r="L68" s="24">
        <v>5795</v>
      </c>
      <c r="M68" s="22">
        <f t="shared" si="100"/>
        <v>28597</v>
      </c>
      <c r="N68" s="23">
        <v>9122</v>
      </c>
      <c r="O68" s="24">
        <v>8649</v>
      </c>
      <c r="P68" s="24">
        <v>10826</v>
      </c>
      <c r="Q68" s="22">
        <f t="shared" si="101"/>
        <v>27985</v>
      </c>
      <c r="R68" s="23">
        <v>9248</v>
      </c>
      <c r="S68" s="24">
        <v>8309</v>
      </c>
      <c r="T68" s="24">
        <v>10428</v>
      </c>
      <c r="U68" s="22">
        <f t="shared" si="102"/>
        <v>29713</v>
      </c>
      <c r="V68" s="23">
        <v>9929</v>
      </c>
      <c r="W68" s="24">
        <v>8742</v>
      </c>
      <c r="X68" s="24">
        <v>11042</v>
      </c>
      <c r="Y68" s="22">
        <f t="shared" si="103"/>
        <v>29618</v>
      </c>
      <c r="Z68" s="23">
        <v>9689</v>
      </c>
      <c r="AA68" s="24">
        <v>8818</v>
      </c>
      <c r="AB68" s="24">
        <v>11111</v>
      </c>
      <c r="AC68" s="22">
        <f t="shared" si="104"/>
        <v>28890</v>
      </c>
      <c r="AD68" s="23">
        <v>9002</v>
      </c>
      <c r="AE68" s="24">
        <v>8781</v>
      </c>
      <c r="AF68" s="24">
        <v>11107</v>
      </c>
      <c r="AG68" s="22">
        <f t="shared" si="105"/>
        <v>18983</v>
      </c>
      <c r="AH68" s="23">
        <v>5272</v>
      </c>
      <c r="AI68" s="24">
        <v>6334</v>
      </c>
      <c r="AJ68" s="24">
        <v>7377</v>
      </c>
    </row>
    <row r="69" spans="2:36" ht="15" customHeight="1">
      <c r="B69" s="194"/>
      <c r="C69" s="194"/>
      <c r="D69" s="5" t="s">
        <v>7</v>
      </c>
      <c r="E69" s="28">
        <f t="shared" si="108"/>
        <v>34387</v>
      </c>
      <c r="F69" s="29">
        <f t="shared" si="108"/>
        <v>9620</v>
      </c>
      <c r="G69" s="30">
        <f t="shared" si="108"/>
        <v>11653</v>
      </c>
      <c r="H69" s="30">
        <f t="shared" si="108"/>
        <v>13114</v>
      </c>
      <c r="I69" s="28">
        <f t="shared" si="99"/>
        <v>4296</v>
      </c>
      <c r="J69" s="29">
        <v>1310</v>
      </c>
      <c r="K69" s="30">
        <v>1509</v>
      </c>
      <c r="L69" s="30">
        <v>1477</v>
      </c>
      <c r="M69" s="28">
        <f t="shared" si="100"/>
        <v>5380</v>
      </c>
      <c r="N69" s="29">
        <v>1525</v>
      </c>
      <c r="O69" s="30">
        <v>1804</v>
      </c>
      <c r="P69" s="30">
        <v>2051</v>
      </c>
      <c r="Q69" s="28">
        <f t="shared" si="101"/>
        <v>4442</v>
      </c>
      <c r="R69" s="29">
        <v>1209</v>
      </c>
      <c r="S69" s="30">
        <v>1526</v>
      </c>
      <c r="T69" s="30">
        <v>1707</v>
      </c>
      <c r="U69" s="28">
        <f t="shared" si="102"/>
        <v>5119</v>
      </c>
      <c r="V69" s="29">
        <v>1385</v>
      </c>
      <c r="W69" s="30">
        <v>1659</v>
      </c>
      <c r="X69" s="30">
        <v>2075</v>
      </c>
      <c r="Y69" s="28">
        <f t="shared" si="103"/>
        <v>5327</v>
      </c>
      <c r="Z69" s="29">
        <v>1558</v>
      </c>
      <c r="AA69" s="30">
        <v>1788</v>
      </c>
      <c r="AB69" s="30">
        <v>1981</v>
      </c>
      <c r="AC69" s="28">
        <f t="shared" si="104"/>
        <v>5304</v>
      </c>
      <c r="AD69" s="29">
        <v>1452</v>
      </c>
      <c r="AE69" s="30">
        <v>1748</v>
      </c>
      <c r="AF69" s="30">
        <v>2104</v>
      </c>
      <c r="AG69" s="28">
        <f t="shared" si="105"/>
        <v>4519</v>
      </c>
      <c r="AH69" s="29">
        <v>1181</v>
      </c>
      <c r="AI69" s="30">
        <v>1619</v>
      </c>
      <c r="AJ69" s="30">
        <v>1719</v>
      </c>
    </row>
    <row r="70" spans="2:36" ht="15" customHeight="1">
      <c r="B70" s="194"/>
      <c r="C70" s="194"/>
      <c r="D70" s="78" t="s">
        <v>8</v>
      </c>
      <c r="E70" s="49">
        <f>E69/E63</f>
        <v>0.16110699862257663</v>
      </c>
      <c r="F70" s="50">
        <f t="shared" ref="F70:H70" si="109">F69/F63</f>
        <v>0.14514182257091129</v>
      </c>
      <c r="G70" s="51">
        <f t="shared" si="109"/>
        <v>0.17559748048582019</v>
      </c>
      <c r="H70" s="51">
        <f t="shared" si="109"/>
        <v>0.16230198019801981</v>
      </c>
      <c r="I70" s="49">
        <f>I69/I63</f>
        <v>0.21957577306414516</v>
      </c>
      <c r="J70" s="50">
        <f t="shared" ref="J70:L70" si="110">J69/J63</f>
        <v>0.22950245269796776</v>
      </c>
      <c r="K70" s="51">
        <f t="shared" si="110"/>
        <v>0.22915717539863326</v>
      </c>
      <c r="L70" s="51">
        <f t="shared" si="110"/>
        <v>0.20310781078107812</v>
      </c>
      <c r="M70" s="49">
        <f>M69/M63</f>
        <v>0.15834240809959679</v>
      </c>
      <c r="N70" s="50">
        <f t="shared" ref="N70:P70" si="111">N69/N63</f>
        <v>0.14323283554052785</v>
      </c>
      <c r="O70" s="51">
        <f t="shared" si="111"/>
        <v>0.17258203386587581</v>
      </c>
      <c r="P70" s="51">
        <f t="shared" si="111"/>
        <v>0.15927622893531102</v>
      </c>
      <c r="Q70" s="49">
        <f>Q69/Q63</f>
        <v>0.13698461158910785</v>
      </c>
      <c r="R70" s="50">
        <f t="shared" ref="R70:T70" si="112">R69/R63</f>
        <v>0.11561633355646934</v>
      </c>
      <c r="S70" s="51">
        <f t="shared" si="112"/>
        <v>0.15516014234875444</v>
      </c>
      <c r="T70" s="51">
        <f t="shared" si="112"/>
        <v>0.14066749072929544</v>
      </c>
      <c r="U70" s="49">
        <f>U69/U63</f>
        <v>0.14696256316031236</v>
      </c>
      <c r="V70" s="50">
        <f t="shared" ref="V70:X70" si="113">V69/V63</f>
        <v>0.12241470744210713</v>
      </c>
      <c r="W70" s="51">
        <f t="shared" si="113"/>
        <v>0.15950389385635996</v>
      </c>
      <c r="X70" s="51">
        <f t="shared" si="113"/>
        <v>0.15819165967828008</v>
      </c>
      <c r="Y70" s="49">
        <f>Y69/Y63</f>
        <v>0.15243954786092431</v>
      </c>
      <c r="Z70" s="50">
        <f t="shared" ref="Z70:AB70" si="114">Z69/Z63</f>
        <v>0.13852582910998487</v>
      </c>
      <c r="AA70" s="51">
        <f t="shared" si="114"/>
        <v>0.16858382047897416</v>
      </c>
      <c r="AB70" s="51">
        <f t="shared" si="114"/>
        <v>0.15131377940727161</v>
      </c>
      <c r="AC70" s="49">
        <f>AC69/AC63</f>
        <v>0.15511493244428848</v>
      </c>
      <c r="AD70" s="50">
        <f t="shared" ref="AD70:AF70" si="115">AD69/AD63</f>
        <v>0.13889420317581788</v>
      </c>
      <c r="AE70" s="51">
        <f t="shared" si="115"/>
        <v>0.1660176654952987</v>
      </c>
      <c r="AF70" s="51">
        <f t="shared" si="115"/>
        <v>0.15926122170918175</v>
      </c>
      <c r="AG70" s="49">
        <f>AG69/AG63</f>
        <v>0.19228150795676963</v>
      </c>
      <c r="AH70" s="50">
        <f t="shared" ref="AH70:AJ70" si="116">AH69/AH63</f>
        <v>0.1830156516348985</v>
      </c>
      <c r="AI70" s="51">
        <f t="shared" si="116"/>
        <v>0.20357097950458947</v>
      </c>
      <c r="AJ70" s="51">
        <f t="shared" si="116"/>
        <v>0.18898416886543534</v>
      </c>
    </row>
    <row r="71" spans="2:36" ht="15" customHeight="1">
      <c r="B71" s="194" t="s">
        <v>13</v>
      </c>
      <c r="C71" s="195" t="s">
        <v>10</v>
      </c>
      <c r="D71" s="195"/>
      <c r="E71" s="19">
        <f t="shared" ref="E71:H73" si="117">I71+M71+Q71+U71+Y71+AC71+AG71</f>
        <v>116806347</v>
      </c>
      <c r="F71" s="20">
        <f t="shared" si="117"/>
        <v>40220696</v>
      </c>
      <c r="G71" s="21">
        <f t="shared" si="117"/>
        <v>35839405</v>
      </c>
      <c r="H71" s="21">
        <f t="shared" si="117"/>
        <v>40746246</v>
      </c>
      <c r="I71" s="19">
        <f>SUM(J71:L71)</f>
        <v>10140744</v>
      </c>
      <c r="J71" s="20">
        <f>J72+J73</f>
        <v>3222150</v>
      </c>
      <c r="K71" s="21">
        <f t="shared" ref="K71:L71" si="118">K72+K73</f>
        <v>3468738</v>
      </c>
      <c r="L71" s="21">
        <f t="shared" si="118"/>
        <v>3449856</v>
      </c>
      <c r="M71" s="19">
        <f>SUM(N71:P71)</f>
        <v>18746582</v>
      </c>
      <c r="N71" s="20">
        <f>N72+N73</f>
        <v>6422780</v>
      </c>
      <c r="O71" s="21">
        <f t="shared" ref="O71:P71" si="119">O72+O73</f>
        <v>5669699</v>
      </c>
      <c r="P71" s="21">
        <f t="shared" si="119"/>
        <v>6654103</v>
      </c>
      <c r="Q71" s="19">
        <f>SUM(R71:T71)</f>
        <v>17934435</v>
      </c>
      <c r="R71" s="20">
        <f>R72+R73</f>
        <v>6311508</v>
      </c>
      <c r="S71" s="21">
        <f t="shared" ref="S71:T71" si="120">S72+S73</f>
        <v>5431604</v>
      </c>
      <c r="T71" s="21">
        <f t="shared" si="120"/>
        <v>6191323</v>
      </c>
      <c r="U71" s="19">
        <f>SUM(V71:X71)</f>
        <v>19072865</v>
      </c>
      <c r="V71" s="20">
        <f>V72+V73</f>
        <v>6877573</v>
      </c>
      <c r="W71" s="21">
        <f t="shared" ref="W71:X71" si="121">W72+W73</f>
        <v>5570866</v>
      </c>
      <c r="X71" s="21">
        <f t="shared" si="121"/>
        <v>6624426</v>
      </c>
      <c r="Y71" s="19">
        <f>SUM(Z71:AB71)</f>
        <v>19183865</v>
      </c>
      <c r="Z71" s="20">
        <f>Z72+Z73</f>
        <v>6850090</v>
      </c>
      <c r="AA71" s="21">
        <f t="shared" ref="AA71:AB71" si="122">AA72+AA73</f>
        <v>5622075</v>
      </c>
      <c r="AB71" s="21">
        <f t="shared" si="122"/>
        <v>6711700</v>
      </c>
      <c r="AC71" s="19">
        <f>SUM(AD71:AF71)</f>
        <v>18935917</v>
      </c>
      <c r="AD71" s="20">
        <f>AD72+AD73</f>
        <v>6547900</v>
      </c>
      <c r="AE71" s="21">
        <f t="shared" ref="AE71:AF71" si="123">AE72+AE73</f>
        <v>5704439</v>
      </c>
      <c r="AF71" s="21">
        <f t="shared" si="123"/>
        <v>6683578</v>
      </c>
      <c r="AG71" s="19">
        <f>SUM(AH71:AJ71)</f>
        <v>12791939</v>
      </c>
      <c r="AH71" s="20">
        <f>AH72+AH73</f>
        <v>3988695</v>
      </c>
      <c r="AI71" s="21">
        <f t="shared" ref="AI71:AJ71" si="124">AI72+AI73</f>
        <v>4371984</v>
      </c>
      <c r="AJ71" s="21">
        <f t="shared" si="124"/>
        <v>4431260</v>
      </c>
    </row>
    <row r="72" spans="2:36" ht="15" customHeight="1">
      <c r="B72" s="194"/>
      <c r="C72" s="196" t="s">
        <v>11</v>
      </c>
      <c r="D72" s="196"/>
      <c r="E72" s="52">
        <f t="shared" si="117"/>
        <v>114858497</v>
      </c>
      <c r="F72" s="53">
        <f t="shared" si="117"/>
        <v>39403046</v>
      </c>
      <c r="G72" s="54">
        <f t="shared" si="117"/>
        <v>35279405</v>
      </c>
      <c r="H72" s="54">
        <f t="shared" si="117"/>
        <v>40176046</v>
      </c>
      <c r="I72" s="52">
        <f t="shared" ref="I72:I73" si="125">SUM(J72:L72)</f>
        <v>9999594</v>
      </c>
      <c r="J72" s="53">
        <v>3172850</v>
      </c>
      <c r="K72" s="54">
        <v>3412138</v>
      </c>
      <c r="L72" s="54">
        <v>3414606</v>
      </c>
      <c r="M72" s="52">
        <f t="shared" ref="M72:M73" si="126">SUM(N72:P72)</f>
        <v>18339082</v>
      </c>
      <c r="N72" s="53">
        <v>6332680</v>
      </c>
      <c r="O72" s="54">
        <v>5573399</v>
      </c>
      <c r="P72" s="54">
        <v>6433003</v>
      </c>
      <c r="Q72" s="52">
        <f t="shared" ref="Q72:Q73" si="127">SUM(R72:T72)</f>
        <v>17566735</v>
      </c>
      <c r="R72" s="53">
        <v>6164308</v>
      </c>
      <c r="S72" s="54">
        <v>5286304</v>
      </c>
      <c r="T72" s="54">
        <v>6116123</v>
      </c>
      <c r="U72" s="52">
        <f t="shared" ref="U72:U73" si="128">SUM(V72:X72)</f>
        <v>18798915</v>
      </c>
      <c r="V72" s="53">
        <v>6714823</v>
      </c>
      <c r="W72" s="54">
        <v>5543816</v>
      </c>
      <c r="X72" s="54">
        <v>6540276</v>
      </c>
      <c r="Y72" s="52">
        <f t="shared" ref="Y72:Y73" si="129">SUM(Z72:AB72)</f>
        <v>19040165</v>
      </c>
      <c r="Z72" s="53">
        <v>6806740</v>
      </c>
      <c r="AA72" s="54">
        <v>5603425</v>
      </c>
      <c r="AB72" s="54">
        <v>6630000</v>
      </c>
      <c r="AC72" s="52">
        <f t="shared" ref="AC72:AC73" si="130">SUM(AD72:AF72)</f>
        <v>18571517</v>
      </c>
      <c r="AD72" s="53">
        <v>6315550</v>
      </c>
      <c r="AE72" s="54">
        <v>5604589</v>
      </c>
      <c r="AF72" s="54">
        <v>6651378</v>
      </c>
      <c r="AG72" s="52">
        <f t="shared" ref="AG72:AG73" si="131">SUM(AH72:AJ72)</f>
        <v>12542489</v>
      </c>
      <c r="AH72" s="53">
        <v>3896095</v>
      </c>
      <c r="AI72" s="54">
        <v>4255734</v>
      </c>
      <c r="AJ72" s="54">
        <v>4390660</v>
      </c>
    </row>
    <row r="73" spans="2:36" ht="15" customHeight="1">
      <c r="B73" s="194"/>
      <c r="C73" s="197" t="s">
        <v>12</v>
      </c>
      <c r="D73" s="197"/>
      <c r="E73" s="25">
        <f t="shared" si="117"/>
        <v>1947850</v>
      </c>
      <c r="F73" s="26">
        <f t="shared" si="117"/>
        <v>817650</v>
      </c>
      <c r="G73" s="27">
        <f t="shared" si="117"/>
        <v>560000</v>
      </c>
      <c r="H73" s="27">
        <f t="shared" si="117"/>
        <v>570200</v>
      </c>
      <c r="I73" s="25">
        <f t="shared" si="125"/>
        <v>141150</v>
      </c>
      <c r="J73" s="26">
        <v>49300</v>
      </c>
      <c r="K73" s="27">
        <v>56600</v>
      </c>
      <c r="L73" s="27">
        <v>35250</v>
      </c>
      <c r="M73" s="25">
        <f t="shared" si="126"/>
        <v>407500</v>
      </c>
      <c r="N73" s="26">
        <v>90100</v>
      </c>
      <c r="O73" s="27">
        <v>96300</v>
      </c>
      <c r="P73" s="27">
        <v>221100</v>
      </c>
      <c r="Q73" s="25">
        <f t="shared" si="127"/>
        <v>367700</v>
      </c>
      <c r="R73" s="26">
        <v>147200</v>
      </c>
      <c r="S73" s="27">
        <v>145300</v>
      </c>
      <c r="T73" s="27">
        <v>75200</v>
      </c>
      <c r="U73" s="25">
        <f t="shared" si="128"/>
        <v>273950</v>
      </c>
      <c r="V73" s="26">
        <v>162750</v>
      </c>
      <c r="W73" s="27">
        <v>27050</v>
      </c>
      <c r="X73" s="27">
        <v>84150</v>
      </c>
      <c r="Y73" s="25">
        <f t="shared" si="129"/>
        <v>143700</v>
      </c>
      <c r="Z73" s="26">
        <v>43350</v>
      </c>
      <c r="AA73" s="27">
        <v>18650</v>
      </c>
      <c r="AB73" s="27">
        <v>81700</v>
      </c>
      <c r="AC73" s="25">
        <f t="shared" si="130"/>
        <v>364400</v>
      </c>
      <c r="AD73" s="26">
        <v>232350</v>
      </c>
      <c r="AE73" s="27">
        <v>99850</v>
      </c>
      <c r="AF73" s="27">
        <v>32200</v>
      </c>
      <c r="AG73" s="25">
        <f t="shared" si="131"/>
        <v>249450</v>
      </c>
      <c r="AH73" s="26">
        <v>92600</v>
      </c>
      <c r="AI73" s="27">
        <v>116250</v>
      </c>
      <c r="AJ73" s="27">
        <v>40600</v>
      </c>
    </row>
    <row r="74" spans="2:36" ht="15" customHeight="1">
      <c r="B74" s="203" t="s">
        <v>40</v>
      </c>
      <c r="C74" s="203"/>
      <c r="D74" s="203"/>
      <c r="E74" s="203" t="s">
        <v>65</v>
      </c>
      <c r="F74" s="203"/>
      <c r="G74" s="203"/>
      <c r="H74" s="203"/>
      <c r="I74" s="200">
        <v>45032</v>
      </c>
      <c r="J74" s="200"/>
      <c r="K74" s="200"/>
      <c r="L74" s="200"/>
      <c r="M74" s="199">
        <v>45033</v>
      </c>
      <c r="N74" s="199"/>
      <c r="O74" s="199"/>
      <c r="P74" s="199"/>
      <c r="Q74" s="199">
        <v>45034</v>
      </c>
      <c r="R74" s="199"/>
      <c r="S74" s="199"/>
      <c r="T74" s="199"/>
      <c r="U74" s="199">
        <v>45035</v>
      </c>
      <c r="V74" s="199"/>
      <c r="W74" s="199"/>
      <c r="X74" s="199"/>
      <c r="Y74" s="199">
        <v>45036</v>
      </c>
      <c r="Z74" s="199"/>
      <c r="AA74" s="199"/>
      <c r="AB74" s="199"/>
      <c r="AC74" s="199">
        <v>45037</v>
      </c>
      <c r="AD74" s="199"/>
      <c r="AE74" s="199"/>
      <c r="AF74" s="199"/>
      <c r="AG74" s="204">
        <v>45038</v>
      </c>
      <c r="AH74" s="204"/>
      <c r="AI74" s="204"/>
      <c r="AJ74" s="204"/>
    </row>
    <row r="75" spans="2:36" ht="15" customHeight="1">
      <c r="B75" s="201" t="s">
        <v>0</v>
      </c>
      <c r="C75" s="201"/>
      <c r="D75" s="201"/>
      <c r="E75" s="6" t="s">
        <v>41</v>
      </c>
      <c r="F75" s="7" t="s">
        <v>30</v>
      </c>
      <c r="G75" s="79" t="s">
        <v>42</v>
      </c>
      <c r="H75" s="16" t="s">
        <v>43</v>
      </c>
      <c r="I75" s="10" t="s">
        <v>14</v>
      </c>
      <c r="J75" s="11" t="s">
        <v>16</v>
      </c>
      <c r="K75" s="12" t="s">
        <v>18</v>
      </c>
      <c r="L75" s="12" t="s">
        <v>20</v>
      </c>
      <c r="M75" s="10" t="s">
        <v>14</v>
      </c>
      <c r="N75" s="11" t="s">
        <v>16</v>
      </c>
      <c r="O75" s="12" t="s">
        <v>18</v>
      </c>
      <c r="P75" s="12" t="s">
        <v>20</v>
      </c>
      <c r="Q75" s="10" t="s">
        <v>14</v>
      </c>
      <c r="R75" s="11" t="s">
        <v>16</v>
      </c>
      <c r="S75" s="12" t="s">
        <v>18</v>
      </c>
      <c r="T75" s="12" t="s">
        <v>20</v>
      </c>
      <c r="U75" s="10" t="s">
        <v>14</v>
      </c>
      <c r="V75" s="11" t="s">
        <v>16</v>
      </c>
      <c r="W75" s="12" t="s">
        <v>18</v>
      </c>
      <c r="X75" s="12" t="s">
        <v>20</v>
      </c>
      <c r="Y75" s="10" t="s">
        <v>14</v>
      </c>
      <c r="Z75" s="11" t="s">
        <v>16</v>
      </c>
      <c r="AA75" s="12" t="s">
        <v>18</v>
      </c>
      <c r="AB75" s="12" t="s">
        <v>20</v>
      </c>
      <c r="AC75" s="10" t="s">
        <v>14</v>
      </c>
      <c r="AD75" s="11" t="s">
        <v>16</v>
      </c>
      <c r="AE75" s="12" t="s">
        <v>18</v>
      </c>
      <c r="AF75" s="12" t="s">
        <v>20</v>
      </c>
      <c r="AG75" s="10" t="s">
        <v>14</v>
      </c>
      <c r="AH75" s="11" t="s">
        <v>16</v>
      </c>
      <c r="AI75" s="12" t="s">
        <v>18</v>
      </c>
      <c r="AJ75" s="12" t="s">
        <v>20</v>
      </c>
    </row>
    <row r="76" spans="2:36" ht="15" customHeight="1">
      <c r="B76" s="194" t="s">
        <v>9</v>
      </c>
      <c r="C76" s="195" t="s">
        <v>1</v>
      </c>
      <c r="D76" s="195"/>
      <c r="E76" s="19">
        <f>I76+M76+Q76+U76+Y76+AC76+AG76</f>
        <v>215861</v>
      </c>
      <c r="F76" s="20">
        <f t="shared" ref="F76:H78" si="132">J76+N76+R76+V76+Z76+AD76+AH76</f>
        <v>68731</v>
      </c>
      <c r="G76" s="21">
        <f t="shared" si="132"/>
        <v>66072</v>
      </c>
      <c r="H76" s="21">
        <f t="shared" si="132"/>
        <v>81058</v>
      </c>
      <c r="I76" s="19">
        <f>SUM(J76:L76)</f>
        <v>18374</v>
      </c>
      <c r="J76" s="20">
        <f>J77+J78</f>
        <v>5338</v>
      </c>
      <c r="K76" s="21">
        <f t="shared" ref="K76:L76" si="133">K77+K78</f>
        <v>6325</v>
      </c>
      <c r="L76" s="21">
        <f t="shared" si="133"/>
        <v>6711</v>
      </c>
      <c r="M76" s="19">
        <f>SUM(N76:P76)</f>
        <v>34427</v>
      </c>
      <c r="N76" s="20">
        <f>N77+N78</f>
        <v>11117</v>
      </c>
      <c r="O76" s="21">
        <f t="shared" ref="O76:P76" si="134">O77+O78</f>
        <v>10390</v>
      </c>
      <c r="P76" s="21">
        <f t="shared" si="134"/>
        <v>12920</v>
      </c>
      <c r="Q76" s="19">
        <f>SUM(R76:T76)</f>
        <v>33652</v>
      </c>
      <c r="R76" s="20">
        <f>R77+R78</f>
        <v>11288</v>
      </c>
      <c r="S76" s="21">
        <f t="shared" ref="S76:T76" si="135">S77+S78</f>
        <v>9972</v>
      </c>
      <c r="T76" s="21">
        <f t="shared" si="135"/>
        <v>12392</v>
      </c>
      <c r="U76" s="19">
        <f>SUM(V76:X76)</f>
        <v>35502</v>
      </c>
      <c r="V76" s="20">
        <f>V77+V78</f>
        <v>11754</v>
      </c>
      <c r="W76" s="21">
        <f t="shared" ref="W76:X76" si="136">W77+W78</f>
        <v>10459</v>
      </c>
      <c r="X76" s="21">
        <f t="shared" si="136"/>
        <v>13289</v>
      </c>
      <c r="Y76" s="19">
        <f>SUM(Z76:AB76)</f>
        <v>34439</v>
      </c>
      <c r="Z76" s="20">
        <f>Z77+Z78</f>
        <v>11454</v>
      </c>
      <c r="AA76" s="21">
        <f t="shared" ref="AA76:AB76" si="137">AA77+AA78</f>
        <v>10065</v>
      </c>
      <c r="AB76" s="21">
        <f t="shared" si="137"/>
        <v>12920</v>
      </c>
      <c r="AC76" s="19">
        <f>SUM(AD76:AF76)</f>
        <v>34088</v>
      </c>
      <c r="AD76" s="20">
        <f>AD77+AD78</f>
        <v>10477</v>
      </c>
      <c r="AE76" s="21">
        <f t="shared" ref="AE76:AF76" si="138">AE77+AE78</f>
        <v>10370</v>
      </c>
      <c r="AF76" s="21">
        <f t="shared" si="138"/>
        <v>13241</v>
      </c>
      <c r="AG76" s="19">
        <f>SUM(AH76:AJ76)</f>
        <v>25379</v>
      </c>
      <c r="AH76" s="20">
        <f>AH77+AH78</f>
        <v>7303</v>
      </c>
      <c r="AI76" s="21">
        <f t="shared" ref="AI76:AJ76" si="139">AI77+AI78</f>
        <v>8491</v>
      </c>
      <c r="AJ76" s="21">
        <f t="shared" si="139"/>
        <v>9585</v>
      </c>
    </row>
    <row r="77" spans="2:36" ht="15" customHeight="1">
      <c r="B77" s="194"/>
      <c r="C77" s="194" t="s">
        <v>2</v>
      </c>
      <c r="D77" s="4" t="s">
        <v>3</v>
      </c>
      <c r="E77" s="22">
        <f t="shared" ref="E77:E78" si="140">I77+M77+Q77+U77+Y77+AC77+AG77</f>
        <v>110767</v>
      </c>
      <c r="F77" s="23">
        <f t="shared" si="132"/>
        <v>36070</v>
      </c>
      <c r="G77" s="24">
        <f t="shared" si="132"/>
        <v>33472</v>
      </c>
      <c r="H77" s="24">
        <f t="shared" si="132"/>
        <v>41225</v>
      </c>
      <c r="I77" s="22">
        <f t="shared" ref="I77:I82" si="141">SUM(J77:L77)</f>
        <v>9245</v>
      </c>
      <c r="J77" s="23">
        <v>2646</v>
      </c>
      <c r="K77" s="24">
        <v>3203</v>
      </c>
      <c r="L77" s="24">
        <v>3396</v>
      </c>
      <c r="M77" s="22">
        <f t="shared" ref="M77:M82" si="142">SUM(N77:P77)</f>
        <v>17712</v>
      </c>
      <c r="N77" s="23">
        <v>5841</v>
      </c>
      <c r="O77" s="24">
        <v>5309</v>
      </c>
      <c r="P77" s="24">
        <v>6562</v>
      </c>
      <c r="Q77" s="22">
        <f t="shared" ref="Q77:Q82" si="143">SUM(R77:T77)</f>
        <v>17168</v>
      </c>
      <c r="R77" s="23">
        <v>5976</v>
      </c>
      <c r="S77" s="24">
        <v>4933</v>
      </c>
      <c r="T77" s="24">
        <v>6259</v>
      </c>
      <c r="U77" s="22">
        <f t="shared" ref="U77:U82" si="144">SUM(V77:X77)</f>
        <v>18369</v>
      </c>
      <c r="V77" s="23">
        <v>6216</v>
      </c>
      <c r="W77" s="24">
        <v>5337</v>
      </c>
      <c r="X77" s="24">
        <v>6816</v>
      </c>
      <c r="Y77" s="22">
        <f t="shared" ref="Y77:Y82" si="145">SUM(Z77:AB77)</f>
        <v>17828</v>
      </c>
      <c r="Z77" s="23">
        <v>6089</v>
      </c>
      <c r="AA77" s="24">
        <v>5122</v>
      </c>
      <c r="AB77" s="24">
        <v>6617</v>
      </c>
      <c r="AC77" s="22">
        <f t="shared" ref="AC77:AC82" si="146">SUM(AD77:AF77)</f>
        <v>17462</v>
      </c>
      <c r="AD77" s="23">
        <v>5537</v>
      </c>
      <c r="AE77" s="24">
        <v>5227</v>
      </c>
      <c r="AF77" s="24">
        <v>6698</v>
      </c>
      <c r="AG77" s="22">
        <f t="shared" ref="AG77:AG82" si="147">SUM(AH77:AJ77)</f>
        <v>12983</v>
      </c>
      <c r="AH77" s="23">
        <v>3765</v>
      </c>
      <c r="AI77" s="24">
        <v>4341</v>
      </c>
      <c r="AJ77" s="24">
        <v>4877</v>
      </c>
    </row>
    <row r="78" spans="2:36" ht="15" customHeight="1">
      <c r="B78" s="194"/>
      <c r="C78" s="194"/>
      <c r="D78" s="78" t="s">
        <v>4</v>
      </c>
      <c r="E78" s="25">
        <f t="shared" si="140"/>
        <v>105094</v>
      </c>
      <c r="F78" s="26">
        <f t="shared" si="132"/>
        <v>32661</v>
      </c>
      <c r="G78" s="27">
        <f t="shared" si="132"/>
        <v>32600</v>
      </c>
      <c r="H78" s="27">
        <f t="shared" si="132"/>
        <v>39833</v>
      </c>
      <c r="I78" s="25">
        <f t="shared" si="141"/>
        <v>9129</v>
      </c>
      <c r="J78" s="26">
        <v>2692</v>
      </c>
      <c r="K78" s="27">
        <v>3122</v>
      </c>
      <c r="L78" s="27">
        <v>3315</v>
      </c>
      <c r="M78" s="25">
        <f t="shared" si="142"/>
        <v>16715</v>
      </c>
      <c r="N78" s="26">
        <v>5276</v>
      </c>
      <c r="O78" s="27">
        <v>5081</v>
      </c>
      <c r="P78" s="27">
        <v>6358</v>
      </c>
      <c r="Q78" s="25">
        <f t="shared" si="143"/>
        <v>16484</v>
      </c>
      <c r="R78" s="26">
        <v>5312</v>
      </c>
      <c r="S78" s="27">
        <v>5039</v>
      </c>
      <c r="T78" s="27">
        <v>6133</v>
      </c>
      <c r="U78" s="25">
        <f t="shared" si="144"/>
        <v>17133</v>
      </c>
      <c r="V78" s="26">
        <v>5538</v>
      </c>
      <c r="W78" s="27">
        <v>5122</v>
      </c>
      <c r="X78" s="27">
        <v>6473</v>
      </c>
      <c r="Y78" s="25">
        <f t="shared" si="145"/>
        <v>16611</v>
      </c>
      <c r="Z78" s="26">
        <v>5365</v>
      </c>
      <c r="AA78" s="27">
        <v>4943</v>
      </c>
      <c r="AB78" s="27">
        <v>6303</v>
      </c>
      <c r="AC78" s="25">
        <f t="shared" si="146"/>
        <v>16626</v>
      </c>
      <c r="AD78" s="26">
        <v>4940</v>
      </c>
      <c r="AE78" s="27">
        <v>5143</v>
      </c>
      <c r="AF78" s="27">
        <v>6543</v>
      </c>
      <c r="AG78" s="25">
        <f t="shared" si="147"/>
        <v>12396</v>
      </c>
      <c r="AH78" s="26">
        <v>3538</v>
      </c>
      <c r="AI78" s="27">
        <v>4150</v>
      </c>
      <c r="AJ78" s="27">
        <v>4708</v>
      </c>
    </row>
    <row r="79" spans="2:36" ht="15" customHeight="1">
      <c r="B79" s="194"/>
      <c r="C79" s="202" t="s">
        <v>27</v>
      </c>
      <c r="D79" s="58" t="s">
        <v>28</v>
      </c>
      <c r="E79" s="59">
        <f>SUM(F79:H79)</f>
        <v>172108</v>
      </c>
      <c r="F79" s="60">
        <f>N76+R76+V76+Z76+AD76</f>
        <v>56090</v>
      </c>
      <c r="G79" s="61">
        <f t="shared" ref="G79:H79" si="148">O76+S76+W76+AA76+AE76</f>
        <v>51256</v>
      </c>
      <c r="H79" s="61">
        <f t="shared" si="148"/>
        <v>64762</v>
      </c>
      <c r="I79" s="59">
        <f t="shared" si="141"/>
        <v>0</v>
      </c>
      <c r="J79" s="60"/>
      <c r="K79" s="61"/>
      <c r="L79" s="61"/>
      <c r="M79" s="59">
        <f t="shared" si="142"/>
        <v>0</v>
      </c>
      <c r="N79" s="60"/>
      <c r="O79" s="61"/>
      <c r="P79" s="61"/>
      <c r="Q79" s="59">
        <f t="shared" si="143"/>
        <v>0</v>
      </c>
      <c r="R79" s="60"/>
      <c r="S79" s="61"/>
      <c r="T79" s="61"/>
      <c r="U79" s="59">
        <f t="shared" si="144"/>
        <v>0</v>
      </c>
      <c r="V79" s="60"/>
      <c r="W79" s="61"/>
      <c r="X79" s="61"/>
      <c r="Y79" s="59">
        <f t="shared" si="145"/>
        <v>0</v>
      </c>
      <c r="Z79" s="60"/>
      <c r="AA79" s="61"/>
      <c r="AB79" s="61"/>
      <c r="AC79" s="59">
        <f t="shared" si="146"/>
        <v>0</v>
      </c>
      <c r="AD79" s="60"/>
      <c r="AE79" s="61"/>
      <c r="AF79" s="61"/>
      <c r="AG79" s="59">
        <f t="shared" si="147"/>
        <v>0</v>
      </c>
      <c r="AH79" s="60"/>
      <c r="AI79" s="61"/>
      <c r="AJ79" s="61"/>
    </row>
    <row r="80" spans="2:36" ht="15" customHeight="1">
      <c r="B80" s="194"/>
      <c r="C80" s="202"/>
      <c r="D80" s="62" t="s">
        <v>29</v>
      </c>
      <c r="E80" s="63">
        <f>SUM(F80:H80)</f>
        <v>43753</v>
      </c>
      <c r="F80" s="64">
        <f>J76+AH76</f>
        <v>12641</v>
      </c>
      <c r="G80" s="65">
        <f t="shared" ref="G80:H80" si="149">K76+AI76</f>
        <v>14816</v>
      </c>
      <c r="H80" s="65">
        <f t="shared" si="149"/>
        <v>16296</v>
      </c>
      <c r="I80" s="63">
        <f t="shared" si="141"/>
        <v>0</v>
      </c>
      <c r="J80" s="64"/>
      <c r="K80" s="65"/>
      <c r="L80" s="65"/>
      <c r="M80" s="63">
        <f t="shared" si="142"/>
        <v>0</v>
      </c>
      <c r="N80" s="64"/>
      <c r="O80" s="65"/>
      <c r="P80" s="65"/>
      <c r="Q80" s="63">
        <f t="shared" si="143"/>
        <v>0</v>
      </c>
      <c r="R80" s="64"/>
      <c r="S80" s="65"/>
      <c r="T80" s="65"/>
      <c r="U80" s="63">
        <f t="shared" si="144"/>
        <v>0</v>
      </c>
      <c r="V80" s="64"/>
      <c r="W80" s="65"/>
      <c r="X80" s="65"/>
      <c r="Y80" s="63">
        <f t="shared" si="145"/>
        <v>0</v>
      </c>
      <c r="Z80" s="64"/>
      <c r="AA80" s="65"/>
      <c r="AB80" s="65"/>
      <c r="AC80" s="63">
        <f t="shared" si="146"/>
        <v>0</v>
      </c>
      <c r="AD80" s="64"/>
      <c r="AE80" s="65"/>
      <c r="AF80" s="65"/>
      <c r="AG80" s="63">
        <f t="shared" si="147"/>
        <v>0</v>
      </c>
      <c r="AH80" s="64"/>
      <c r="AI80" s="65"/>
      <c r="AJ80" s="65"/>
    </row>
    <row r="81" spans="2:36" ht="15" customHeight="1">
      <c r="B81" s="194"/>
      <c r="C81" s="194" t="s">
        <v>5</v>
      </c>
      <c r="D81" s="4" t="s">
        <v>6</v>
      </c>
      <c r="E81" s="22">
        <f t="shared" ref="E81:H82" si="150">I81+M81+Q81+U81+Y81+AC81+AG81</f>
        <v>180313</v>
      </c>
      <c r="F81" s="23">
        <f t="shared" si="150"/>
        <v>58628</v>
      </c>
      <c r="G81" s="24">
        <f t="shared" si="150"/>
        <v>53961</v>
      </c>
      <c r="H81" s="24">
        <f t="shared" si="150"/>
        <v>67724</v>
      </c>
      <c r="I81" s="22">
        <f t="shared" si="141"/>
        <v>14370</v>
      </c>
      <c r="J81" s="23">
        <v>4218</v>
      </c>
      <c r="K81" s="24">
        <v>4827</v>
      </c>
      <c r="L81" s="24">
        <v>5325</v>
      </c>
      <c r="M81" s="22">
        <f t="shared" si="142"/>
        <v>29052</v>
      </c>
      <c r="N81" s="23">
        <v>9568</v>
      </c>
      <c r="O81" s="24">
        <v>8587</v>
      </c>
      <c r="P81" s="24">
        <v>10897</v>
      </c>
      <c r="Q81" s="22">
        <f t="shared" si="143"/>
        <v>28894</v>
      </c>
      <c r="R81" s="23">
        <v>10012</v>
      </c>
      <c r="S81" s="24">
        <v>8354</v>
      </c>
      <c r="T81" s="24">
        <v>10528</v>
      </c>
      <c r="U81" s="22">
        <f t="shared" si="144"/>
        <v>29992</v>
      </c>
      <c r="V81" s="23">
        <v>10161</v>
      </c>
      <c r="W81" s="24">
        <v>8662</v>
      </c>
      <c r="X81" s="24">
        <v>11169</v>
      </c>
      <c r="Y81" s="22">
        <f t="shared" si="145"/>
        <v>29258</v>
      </c>
      <c r="Z81" s="23">
        <v>9970</v>
      </c>
      <c r="AA81" s="24">
        <v>8332</v>
      </c>
      <c r="AB81" s="24">
        <v>10956</v>
      </c>
      <c r="AC81" s="22">
        <f t="shared" si="146"/>
        <v>28620</v>
      </c>
      <c r="AD81" s="23">
        <v>8916</v>
      </c>
      <c r="AE81" s="24">
        <v>8536</v>
      </c>
      <c r="AF81" s="24">
        <v>11168</v>
      </c>
      <c r="AG81" s="22">
        <f t="shared" si="147"/>
        <v>20127</v>
      </c>
      <c r="AH81" s="23">
        <v>5783</v>
      </c>
      <c r="AI81" s="24">
        <v>6663</v>
      </c>
      <c r="AJ81" s="24">
        <v>7681</v>
      </c>
    </row>
    <row r="82" spans="2:36" ht="15" customHeight="1">
      <c r="B82" s="194"/>
      <c r="C82" s="194"/>
      <c r="D82" s="5" t="s">
        <v>7</v>
      </c>
      <c r="E82" s="28">
        <f t="shared" si="150"/>
        <v>35548</v>
      </c>
      <c r="F82" s="29">
        <f t="shared" si="150"/>
        <v>10103</v>
      </c>
      <c r="G82" s="30">
        <f t="shared" si="150"/>
        <v>12111</v>
      </c>
      <c r="H82" s="30">
        <f t="shared" si="150"/>
        <v>13334</v>
      </c>
      <c r="I82" s="28">
        <f t="shared" si="141"/>
        <v>4004</v>
      </c>
      <c r="J82" s="29">
        <v>1120</v>
      </c>
      <c r="K82" s="30">
        <v>1498</v>
      </c>
      <c r="L82" s="30">
        <v>1386</v>
      </c>
      <c r="M82" s="28">
        <f t="shared" si="142"/>
        <v>5375</v>
      </c>
      <c r="N82" s="29">
        <v>1549</v>
      </c>
      <c r="O82" s="30">
        <v>1803</v>
      </c>
      <c r="P82" s="30">
        <v>2023</v>
      </c>
      <c r="Q82" s="28">
        <f t="shared" si="143"/>
        <v>4758</v>
      </c>
      <c r="R82" s="29">
        <v>1276</v>
      </c>
      <c r="S82" s="30">
        <v>1618</v>
      </c>
      <c r="T82" s="30">
        <v>1864</v>
      </c>
      <c r="U82" s="28">
        <f t="shared" si="144"/>
        <v>5510</v>
      </c>
      <c r="V82" s="29">
        <v>1593</v>
      </c>
      <c r="W82" s="30">
        <v>1797</v>
      </c>
      <c r="X82" s="30">
        <v>2120</v>
      </c>
      <c r="Y82" s="28">
        <f t="shared" si="145"/>
        <v>5181</v>
      </c>
      <c r="Z82" s="29">
        <v>1484</v>
      </c>
      <c r="AA82" s="30">
        <v>1733</v>
      </c>
      <c r="AB82" s="30">
        <v>1964</v>
      </c>
      <c r="AC82" s="28">
        <f t="shared" si="146"/>
        <v>5468</v>
      </c>
      <c r="AD82" s="29">
        <v>1561</v>
      </c>
      <c r="AE82" s="30">
        <v>1834</v>
      </c>
      <c r="AF82" s="30">
        <v>2073</v>
      </c>
      <c r="AG82" s="28">
        <f t="shared" si="147"/>
        <v>5252</v>
      </c>
      <c r="AH82" s="29">
        <v>1520</v>
      </c>
      <c r="AI82" s="30">
        <v>1828</v>
      </c>
      <c r="AJ82" s="30">
        <v>1904</v>
      </c>
    </row>
    <row r="83" spans="2:36" ht="15" customHeight="1">
      <c r="B83" s="194"/>
      <c r="C83" s="194"/>
      <c r="D83" s="78" t="s">
        <v>8</v>
      </c>
      <c r="E83" s="49">
        <f>E82/E76</f>
        <v>0.16468004873506562</v>
      </c>
      <c r="F83" s="50">
        <f t="shared" ref="F83:H83" si="151">F82/F76</f>
        <v>0.14699335088970042</v>
      </c>
      <c r="G83" s="51">
        <f t="shared" si="151"/>
        <v>0.18330003632401018</v>
      </c>
      <c r="H83" s="51">
        <f t="shared" si="151"/>
        <v>0.1644994941893459</v>
      </c>
      <c r="I83" s="49">
        <f>I82/I76</f>
        <v>0.21791662131272449</v>
      </c>
      <c r="J83" s="50">
        <f t="shared" ref="J83:L83" si="152">J82/J76</f>
        <v>0.2098164106406894</v>
      </c>
      <c r="K83" s="51">
        <f t="shared" si="152"/>
        <v>0.23683794466403163</v>
      </c>
      <c r="L83" s="51">
        <f t="shared" si="152"/>
        <v>0.20652659812248547</v>
      </c>
      <c r="M83" s="49">
        <f>M82/M76</f>
        <v>0.15612745809974729</v>
      </c>
      <c r="N83" s="50">
        <f t="shared" ref="N83:P83" si="153">N82/N76</f>
        <v>0.13933615183952505</v>
      </c>
      <c r="O83" s="51">
        <f t="shared" si="153"/>
        <v>0.17353224254090471</v>
      </c>
      <c r="P83" s="51">
        <f t="shared" si="153"/>
        <v>0.15657894736842104</v>
      </c>
      <c r="Q83" s="49">
        <f>Q82/Q76</f>
        <v>0.14138832758825626</v>
      </c>
      <c r="R83" s="50">
        <f t="shared" ref="R83:T83" si="154">R82/R76</f>
        <v>0.11304039688164422</v>
      </c>
      <c r="S83" s="51">
        <f t="shared" si="154"/>
        <v>0.16225431207380667</v>
      </c>
      <c r="T83" s="51">
        <f t="shared" si="154"/>
        <v>0.15041962556488056</v>
      </c>
      <c r="U83" s="49">
        <f>U82/U76</f>
        <v>0.15520252380147598</v>
      </c>
      <c r="V83" s="50">
        <f t="shared" ref="V83:X83" si="155">V82/V76</f>
        <v>0.13552833078101073</v>
      </c>
      <c r="W83" s="51">
        <f t="shared" si="155"/>
        <v>0.17181374892437135</v>
      </c>
      <c r="X83" s="51">
        <f t="shared" si="155"/>
        <v>0.15953043870870645</v>
      </c>
      <c r="Y83" s="49">
        <f>Y82/Y76</f>
        <v>0.15043990824356107</v>
      </c>
      <c r="Z83" s="50">
        <f t="shared" ref="Z83:AB83" si="156">Z82/Z76</f>
        <v>0.12956172516151562</v>
      </c>
      <c r="AA83" s="51">
        <f t="shared" si="156"/>
        <v>0.17218082463984102</v>
      </c>
      <c r="AB83" s="51">
        <f t="shared" si="156"/>
        <v>0.1520123839009288</v>
      </c>
      <c r="AC83" s="49">
        <f>AC82/AC76</f>
        <v>0.16040835484628022</v>
      </c>
      <c r="AD83" s="50">
        <f t="shared" ref="AD83:AF83" si="157">AD82/AD76</f>
        <v>0.14899303235659062</v>
      </c>
      <c r="AE83" s="51">
        <f t="shared" si="157"/>
        <v>0.1768563162970106</v>
      </c>
      <c r="AF83" s="51">
        <f t="shared" si="157"/>
        <v>0.1565591722679556</v>
      </c>
      <c r="AG83" s="49">
        <f>AG82/AG76</f>
        <v>0.20694274794121123</v>
      </c>
      <c r="AH83" s="50">
        <f t="shared" ref="AH83:AJ83" si="158">AH82/AH76</f>
        <v>0.20813364370806517</v>
      </c>
      <c r="AI83" s="51">
        <f t="shared" si="158"/>
        <v>0.21528677423153927</v>
      </c>
      <c r="AJ83" s="51">
        <f t="shared" si="158"/>
        <v>0.1986437141366719</v>
      </c>
    </row>
    <row r="84" spans="2:36" ht="15" customHeight="1">
      <c r="B84" s="194" t="s">
        <v>13</v>
      </c>
      <c r="C84" s="195" t="s">
        <v>10</v>
      </c>
      <c r="D84" s="195"/>
      <c r="E84" s="19">
        <f t="shared" ref="E84:H86" si="159">I84+M84+Q84+U84+Y84+AC84+AG84</f>
        <v>117285980</v>
      </c>
      <c r="F84" s="20">
        <f t="shared" si="159"/>
        <v>41296965</v>
      </c>
      <c r="G84" s="21">
        <f t="shared" si="159"/>
        <v>35284170</v>
      </c>
      <c r="H84" s="21">
        <f t="shared" si="159"/>
        <v>40704845</v>
      </c>
      <c r="I84" s="19">
        <f>SUM(J84:L84)</f>
        <v>9500993</v>
      </c>
      <c r="J84" s="20">
        <f>J85+J86</f>
        <v>3087969</v>
      </c>
      <c r="K84" s="21">
        <f t="shared" ref="K84:L84" si="160">K85+K86</f>
        <v>3202231</v>
      </c>
      <c r="L84" s="21">
        <f t="shared" si="160"/>
        <v>3210793</v>
      </c>
      <c r="M84" s="19">
        <f>SUM(N84:P84)</f>
        <v>18919755</v>
      </c>
      <c r="N84" s="20">
        <f>N85+N86</f>
        <v>6817278</v>
      </c>
      <c r="O84" s="21">
        <f t="shared" ref="O84:P84" si="161">O85+O86</f>
        <v>5632788</v>
      </c>
      <c r="P84" s="21">
        <f t="shared" si="161"/>
        <v>6469689</v>
      </c>
      <c r="Q84" s="19">
        <f>SUM(R84:T84)</f>
        <v>18402203</v>
      </c>
      <c r="R84" s="20">
        <f>R85+R86</f>
        <v>6758127</v>
      </c>
      <c r="S84" s="21">
        <f t="shared" ref="S84:T84" si="162">S85+S86</f>
        <v>5294204</v>
      </c>
      <c r="T84" s="21">
        <f t="shared" si="162"/>
        <v>6349872</v>
      </c>
      <c r="U84" s="19">
        <f>SUM(V84:X84)</f>
        <v>19503722</v>
      </c>
      <c r="V84" s="20">
        <f>V85+V86</f>
        <v>7015546</v>
      </c>
      <c r="W84" s="21">
        <f t="shared" ref="W84:X84" si="163">W85+W86</f>
        <v>5748147</v>
      </c>
      <c r="X84" s="21">
        <f t="shared" si="163"/>
        <v>6740029</v>
      </c>
      <c r="Y84" s="19">
        <f>SUM(Z84:AB84)</f>
        <v>18832941</v>
      </c>
      <c r="Z84" s="20">
        <f>Z85+Z86</f>
        <v>6866333</v>
      </c>
      <c r="AA84" s="21">
        <f t="shared" ref="AA84:AB84" si="164">AA85+AA86</f>
        <v>5359994</v>
      </c>
      <c r="AB84" s="21">
        <f t="shared" si="164"/>
        <v>6606614</v>
      </c>
      <c r="AC84" s="19">
        <f>SUM(AD84:AF84)</f>
        <v>18588293</v>
      </c>
      <c r="AD84" s="20">
        <f>AD85+AD86</f>
        <v>6415659</v>
      </c>
      <c r="AE84" s="21">
        <f t="shared" ref="AE84:AF84" si="165">AE85+AE86</f>
        <v>5498801</v>
      </c>
      <c r="AF84" s="21">
        <f t="shared" si="165"/>
        <v>6673833</v>
      </c>
      <c r="AG84" s="19">
        <f>SUM(AH84:AJ84)</f>
        <v>13538073</v>
      </c>
      <c r="AH84" s="20">
        <f>AH85+AH86</f>
        <v>4336053</v>
      </c>
      <c r="AI84" s="21">
        <f t="shared" ref="AI84:AJ84" si="166">AI85+AI86</f>
        <v>4548005</v>
      </c>
      <c r="AJ84" s="21">
        <f t="shared" si="166"/>
        <v>4654015</v>
      </c>
    </row>
    <row r="85" spans="2:36" ht="15" customHeight="1">
      <c r="B85" s="194"/>
      <c r="C85" s="196" t="s">
        <v>11</v>
      </c>
      <c r="D85" s="196"/>
      <c r="E85" s="52">
        <f t="shared" si="159"/>
        <v>115619030</v>
      </c>
      <c r="F85" s="53">
        <f t="shared" si="159"/>
        <v>40511765</v>
      </c>
      <c r="G85" s="54">
        <f t="shared" si="159"/>
        <v>34806920</v>
      </c>
      <c r="H85" s="54">
        <f t="shared" si="159"/>
        <v>40300345</v>
      </c>
      <c r="I85" s="52">
        <f t="shared" ref="I85:I86" si="167">SUM(J85:L85)</f>
        <v>9307643</v>
      </c>
      <c r="J85" s="53">
        <v>2983619</v>
      </c>
      <c r="K85" s="54">
        <v>3148831</v>
      </c>
      <c r="L85" s="54">
        <v>3175193</v>
      </c>
      <c r="M85" s="52">
        <f t="shared" ref="M85:M86" si="168">SUM(N85:P85)</f>
        <v>18520855</v>
      </c>
      <c r="N85" s="53">
        <v>6524978</v>
      </c>
      <c r="O85" s="54">
        <v>5550638</v>
      </c>
      <c r="P85" s="54">
        <v>6445239</v>
      </c>
      <c r="Q85" s="52">
        <f t="shared" ref="Q85:Q86" si="169">SUM(R85:T85)</f>
        <v>18117553</v>
      </c>
      <c r="R85" s="53">
        <v>6715177</v>
      </c>
      <c r="S85" s="54">
        <v>5203604</v>
      </c>
      <c r="T85" s="54">
        <v>6198772</v>
      </c>
      <c r="U85" s="52">
        <f t="shared" ref="U85:U86" si="170">SUM(V85:X85)</f>
        <v>19191922</v>
      </c>
      <c r="V85" s="53">
        <v>6879446</v>
      </c>
      <c r="W85" s="54">
        <v>5606347</v>
      </c>
      <c r="X85" s="54">
        <v>6706129</v>
      </c>
      <c r="Y85" s="52">
        <f t="shared" ref="Y85:Y86" si="171">SUM(Z85:AB85)</f>
        <v>18691741</v>
      </c>
      <c r="Z85" s="53">
        <v>6826583</v>
      </c>
      <c r="AA85" s="54">
        <v>5337294</v>
      </c>
      <c r="AB85" s="54">
        <v>6527864</v>
      </c>
      <c r="AC85" s="52">
        <f t="shared" ref="AC85:AC86" si="172">SUM(AD85:AF85)</f>
        <v>18418243</v>
      </c>
      <c r="AD85" s="53">
        <v>6307209</v>
      </c>
      <c r="AE85" s="54">
        <v>5471801</v>
      </c>
      <c r="AF85" s="54">
        <v>6639233</v>
      </c>
      <c r="AG85" s="52">
        <f t="shared" ref="AG85:AG86" si="173">SUM(AH85:AJ85)</f>
        <v>13371073</v>
      </c>
      <c r="AH85" s="53">
        <v>4274753</v>
      </c>
      <c r="AI85" s="54">
        <v>4488405</v>
      </c>
      <c r="AJ85" s="54">
        <v>4607915</v>
      </c>
    </row>
    <row r="86" spans="2:36" ht="15" customHeight="1">
      <c r="B86" s="194"/>
      <c r="C86" s="197" t="s">
        <v>12</v>
      </c>
      <c r="D86" s="197"/>
      <c r="E86" s="25">
        <f t="shared" si="159"/>
        <v>1666950</v>
      </c>
      <c r="F86" s="26">
        <f t="shared" si="159"/>
        <v>785200</v>
      </c>
      <c r="G86" s="27">
        <f t="shared" si="159"/>
        <v>477250</v>
      </c>
      <c r="H86" s="27">
        <f t="shared" si="159"/>
        <v>404500</v>
      </c>
      <c r="I86" s="25">
        <f t="shared" si="167"/>
        <v>193350</v>
      </c>
      <c r="J86" s="26">
        <v>104350</v>
      </c>
      <c r="K86" s="27">
        <v>53400</v>
      </c>
      <c r="L86" s="27">
        <v>35600</v>
      </c>
      <c r="M86" s="25">
        <f t="shared" si="168"/>
        <v>398900</v>
      </c>
      <c r="N86" s="26">
        <v>292300</v>
      </c>
      <c r="O86" s="27">
        <v>82150</v>
      </c>
      <c r="P86" s="27">
        <v>24450</v>
      </c>
      <c r="Q86" s="25">
        <f t="shared" si="169"/>
        <v>284650</v>
      </c>
      <c r="R86" s="26">
        <v>42950</v>
      </c>
      <c r="S86" s="27">
        <v>90600</v>
      </c>
      <c r="T86" s="27">
        <v>151100</v>
      </c>
      <c r="U86" s="25">
        <f t="shared" si="170"/>
        <v>311800</v>
      </c>
      <c r="V86" s="26">
        <v>136100</v>
      </c>
      <c r="W86" s="27">
        <v>141800</v>
      </c>
      <c r="X86" s="27">
        <v>33900</v>
      </c>
      <c r="Y86" s="25">
        <f t="shared" si="171"/>
        <v>141200</v>
      </c>
      <c r="Z86" s="26">
        <v>39750</v>
      </c>
      <c r="AA86" s="27">
        <v>22700</v>
      </c>
      <c r="AB86" s="27">
        <v>78750</v>
      </c>
      <c r="AC86" s="25">
        <f t="shared" si="172"/>
        <v>170050</v>
      </c>
      <c r="AD86" s="26">
        <v>108450</v>
      </c>
      <c r="AE86" s="27">
        <v>27000</v>
      </c>
      <c r="AF86" s="27">
        <v>34600</v>
      </c>
      <c r="AG86" s="25">
        <f t="shared" si="173"/>
        <v>167000</v>
      </c>
      <c r="AH86" s="26">
        <v>61300</v>
      </c>
      <c r="AI86" s="27">
        <v>59600</v>
      </c>
      <c r="AJ86" s="27">
        <v>46100</v>
      </c>
    </row>
    <row r="87" spans="2:36" ht="15" customHeight="1">
      <c r="B87" s="203" t="s">
        <v>40</v>
      </c>
      <c r="C87" s="203"/>
      <c r="D87" s="203"/>
      <c r="E87" s="203" t="s">
        <v>73</v>
      </c>
      <c r="F87" s="203"/>
      <c r="G87" s="203"/>
      <c r="H87" s="203"/>
      <c r="I87" s="200">
        <v>45039</v>
      </c>
      <c r="J87" s="200"/>
      <c r="K87" s="200"/>
      <c r="L87" s="200"/>
      <c r="M87" s="199">
        <v>45040</v>
      </c>
      <c r="N87" s="199"/>
      <c r="O87" s="199"/>
      <c r="P87" s="199"/>
      <c r="Q87" s="199">
        <v>45041</v>
      </c>
      <c r="R87" s="199"/>
      <c r="S87" s="199"/>
      <c r="T87" s="199"/>
      <c r="U87" s="198">
        <v>45042</v>
      </c>
      <c r="V87" s="198"/>
      <c r="W87" s="198"/>
      <c r="X87" s="198"/>
      <c r="Y87" s="199">
        <v>45043</v>
      </c>
      <c r="Z87" s="199"/>
      <c r="AA87" s="199"/>
      <c r="AB87" s="199"/>
      <c r="AC87" s="199">
        <v>45044</v>
      </c>
      <c r="AD87" s="199"/>
      <c r="AE87" s="199"/>
      <c r="AF87" s="199"/>
      <c r="AG87" s="204">
        <v>45045</v>
      </c>
      <c r="AH87" s="204"/>
      <c r="AI87" s="204"/>
      <c r="AJ87" s="204"/>
    </row>
    <row r="88" spans="2:36" ht="15" customHeight="1">
      <c r="B88" s="201" t="s">
        <v>0</v>
      </c>
      <c r="C88" s="201"/>
      <c r="D88" s="201"/>
      <c r="E88" s="6" t="s">
        <v>41</v>
      </c>
      <c r="F88" s="7" t="s">
        <v>30</v>
      </c>
      <c r="G88" s="79" t="s">
        <v>42</v>
      </c>
      <c r="H88" s="16" t="s">
        <v>43</v>
      </c>
      <c r="I88" s="10" t="s">
        <v>14</v>
      </c>
      <c r="J88" s="11" t="s">
        <v>16</v>
      </c>
      <c r="K88" s="12" t="s">
        <v>18</v>
      </c>
      <c r="L88" s="12" t="s">
        <v>20</v>
      </c>
      <c r="M88" s="10" t="s">
        <v>14</v>
      </c>
      <c r="N88" s="11" t="s">
        <v>16</v>
      </c>
      <c r="O88" s="12" t="s">
        <v>18</v>
      </c>
      <c r="P88" s="12" t="s">
        <v>20</v>
      </c>
      <c r="Q88" s="10" t="s">
        <v>14</v>
      </c>
      <c r="R88" s="11" t="s">
        <v>16</v>
      </c>
      <c r="S88" s="12" t="s">
        <v>18</v>
      </c>
      <c r="T88" s="12" t="s">
        <v>20</v>
      </c>
      <c r="U88" s="10" t="s">
        <v>14</v>
      </c>
      <c r="V88" s="11" t="s">
        <v>16</v>
      </c>
      <c r="W88" s="12" t="s">
        <v>18</v>
      </c>
      <c r="X88" s="12" t="s">
        <v>20</v>
      </c>
      <c r="Y88" s="10" t="s">
        <v>14</v>
      </c>
      <c r="Z88" s="11" t="s">
        <v>16</v>
      </c>
      <c r="AA88" s="12" t="s">
        <v>18</v>
      </c>
      <c r="AB88" s="12" t="s">
        <v>20</v>
      </c>
      <c r="AC88" s="10" t="s">
        <v>14</v>
      </c>
      <c r="AD88" s="11" t="s">
        <v>16</v>
      </c>
      <c r="AE88" s="12" t="s">
        <v>18</v>
      </c>
      <c r="AF88" s="12" t="s">
        <v>20</v>
      </c>
      <c r="AG88" s="10" t="s">
        <v>14</v>
      </c>
      <c r="AH88" s="11" t="s">
        <v>16</v>
      </c>
      <c r="AI88" s="12" t="s">
        <v>18</v>
      </c>
      <c r="AJ88" s="12" t="s">
        <v>20</v>
      </c>
    </row>
    <row r="89" spans="2:36" ht="15" customHeight="1">
      <c r="B89" s="194" t="s">
        <v>9</v>
      </c>
      <c r="C89" s="195" t="s">
        <v>1</v>
      </c>
      <c r="D89" s="195"/>
      <c r="E89" s="19">
        <f>I89+M89+Q89+U89+Y89+AC89+AG89</f>
        <v>217928</v>
      </c>
      <c r="F89" s="20">
        <f t="shared" ref="F89:H89" si="174">J89+N89+R89+V89+Z89+AD89+AH89</f>
        <v>69392</v>
      </c>
      <c r="G89" s="21">
        <f t="shared" si="174"/>
        <v>66741</v>
      </c>
      <c r="H89" s="21">
        <f t="shared" si="174"/>
        <v>81795</v>
      </c>
      <c r="I89" s="19">
        <f>SUM(J89:L89)</f>
        <v>19268</v>
      </c>
      <c r="J89" s="20">
        <f>J90+J91</f>
        <v>5661</v>
      </c>
      <c r="K89" s="21">
        <f t="shared" ref="K89:L89" si="175">K90+K91</f>
        <v>6559</v>
      </c>
      <c r="L89" s="21">
        <f t="shared" si="175"/>
        <v>7048</v>
      </c>
      <c r="M89" s="19">
        <f>SUM(N89:P89)</f>
        <v>34005</v>
      </c>
      <c r="N89" s="20">
        <f>N90+N91</f>
        <v>10908</v>
      </c>
      <c r="O89" s="21">
        <f t="shared" ref="O89:P89" si="176">O90+O91</f>
        <v>10205</v>
      </c>
      <c r="P89" s="21">
        <f t="shared" si="176"/>
        <v>12892</v>
      </c>
      <c r="Q89" s="19">
        <f>SUM(R89:T89)</f>
        <v>33705</v>
      </c>
      <c r="R89" s="20">
        <f>R90+R91</f>
        <v>11107</v>
      </c>
      <c r="S89" s="21">
        <f t="shared" ref="S89:T89" si="177">S90+S91</f>
        <v>10019</v>
      </c>
      <c r="T89" s="21">
        <f t="shared" si="177"/>
        <v>12579</v>
      </c>
      <c r="U89" s="19">
        <f>SUM(V89:X89)</f>
        <v>35405</v>
      </c>
      <c r="V89" s="20">
        <f>V90+V91</f>
        <v>11800</v>
      </c>
      <c r="W89" s="21">
        <f t="shared" ref="W89:X89" si="178">W90+W91</f>
        <v>10365</v>
      </c>
      <c r="X89" s="21">
        <f t="shared" si="178"/>
        <v>13240</v>
      </c>
      <c r="Y89" s="19">
        <f>SUM(Z89:AB89)</f>
        <v>36096</v>
      </c>
      <c r="Z89" s="20">
        <f>Z90+Z91</f>
        <v>11997</v>
      </c>
      <c r="AA89" s="21">
        <f t="shared" ref="AA89:AB89" si="179">AA90+AA91</f>
        <v>10700</v>
      </c>
      <c r="AB89" s="21">
        <f t="shared" si="179"/>
        <v>13399</v>
      </c>
      <c r="AC89" s="19">
        <f>SUM(AD89:AF89)</f>
        <v>36744</v>
      </c>
      <c r="AD89" s="20">
        <f>AD90+AD91</f>
        <v>11457</v>
      </c>
      <c r="AE89" s="21">
        <f t="shared" ref="AE89:AF89" si="180">AE90+AE91</f>
        <v>11201</v>
      </c>
      <c r="AF89" s="21">
        <f t="shared" si="180"/>
        <v>14086</v>
      </c>
      <c r="AG89" s="19">
        <f>SUM(AH89:AJ89)</f>
        <v>22705</v>
      </c>
      <c r="AH89" s="20">
        <f>AH90+AH91</f>
        <v>6462</v>
      </c>
      <c r="AI89" s="21">
        <f t="shared" ref="AI89:AJ89" si="181">AI90+AI91</f>
        <v>7692</v>
      </c>
      <c r="AJ89" s="21">
        <f t="shared" si="181"/>
        <v>8551</v>
      </c>
    </row>
    <row r="90" spans="2:36" ht="15" customHeight="1">
      <c r="B90" s="194"/>
      <c r="C90" s="194" t="s">
        <v>2</v>
      </c>
      <c r="D90" s="4" t="s">
        <v>3</v>
      </c>
      <c r="E90" s="22">
        <f t="shared" ref="E90:E91" si="182">I90+M90+Q90+U90+Y90+AC90+AG90</f>
        <v>111677</v>
      </c>
      <c r="F90" s="23">
        <f t="shared" ref="F90:F91" si="183">J90+N90+R90+V90+Z90+AD90+AH90</f>
        <v>36245</v>
      </c>
      <c r="G90" s="24">
        <f t="shared" ref="G90:G91" si="184">K90+O90+S90+W90+AA90+AE90+AI90</f>
        <v>33870</v>
      </c>
      <c r="H90" s="24">
        <f t="shared" ref="H90:H91" si="185">L90+P90+T90+X90+AB90+AF90+AJ90</f>
        <v>41562</v>
      </c>
      <c r="I90" s="22">
        <f t="shared" ref="I90:I95" si="186">SUM(J90:L90)</f>
        <v>9737</v>
      </c>
      <c r="J90" s="23">
        <v>2810</v>
      </c>
      <c r="K90" s="24">
        <v>3356</v>
      </c>
      <c r="L90" s="24">
        <v>3571</v>
      </c>
      <c r="M90" s="22">
        <f t="shared" ref="M90:M95" si="187">SUM(N90:P90)</f>
        <v>17545</v>
      </c>
      <c r="N90" s="23">
        <v>5730</v>
      </c>
      <c r="O90" s="24">
        <v>5220</v>
      </c>
      <c r="P90" s="24">
        <v>6595</v>
      </c>
      <c r="Q90" s="22">
        <f t="shared" ref="Q90:Q95" si="188">SUM(R90:T90)</f>
        <v>17197</v>
      </c>
      <c r="R90" s="23">
        <v>5717</v>
      </c>
      <c r="S90" s="24">
        <v>5090</v>
      </c>
      <c r="T90" s="24">
        <v>6390</v>
      </c>
      <c r="U90" s="22">
        <f t="shared" ref="U90:U95" si="189">SUM(V90:X90)</f>
        <v>18178</v>
      </c>
      <c r="V90" s="23">
        <v>6260</v>
      </c>
      <c r="W90" s="24">
        <v>5212</v>
      </c>
      <c r="X90" s="24">
        <v>6706</v>
      </c>
      <c r="Y90" s="22">
        <f t="shared" ref="Y90:Y95" si="190">SUM(Z90:AB90)</f>
        <v>18587</v>
      </c>
      <c r="Z90" s="23">
        <v>6361</v>
      </c>
      <c r="AA90" s="24">
        <v>5385</v>
      </c>
      <c r="AB90" s="24">
        <v>6841</v>
      </c>
      <c r="AC90" s="22">
        <f t="shared" ref="AC90:AC95" si="191">SUM(AD90:AF90)</f>
        <v>18833</v>
      </c>
      <c r="AD90" s="23">
        <v>6016</v>
      </c>
      <c r="AE90" s="24">
        <v>5677</v>
      </c>
      <c r="AF90" s="24">
        <v>7140</v>
      </c>
      <c r="AG90" s="22">
        <f t="shared" ref="AG90:AG95" si="192">SUM(AH90:AJ90)</f>
        <v>11600</v>
      </c>
      <c r="AH90" s="23">
        <v>3351</v>
      </c>
      <c r="AI90" s="24">
        <v>3930</v>
      </c>
      <c r="AJ90" s="24">
        <v>4319</v>
      </c>
    </row>
    <row r="91" spans="2:36" ht="15" customHeight="1">
      <c r="B91" s="194"/>
      <c r="C91" s="194"/>
      <c r="D91" s="78" t="s">
        <v>4</v>
      </c>
      <c r="E91" s="25">
        <f t="shared" si="182"/>
        <v>106251</v>
      </c>
      <c r="F91" s="26">
        <f t="shared" si="183"/>
        <v>33147</v>
      </c>
      <c r="G91" s="27">
        <f t="shared" si="184"/>
        <v>32871</v>
      </c>
      <c r="H91" s="27">
        <f t="shared" si="185"/>
        <v>40233</v>
      </c>
      <c r="I91" s="25">
        <f t="shared" si="186"/>
        <v>9531</v>
      </c>
      <c r="J91" s="26">
        <v>2851</v>
      </c>
      <c r="K91" s="27">
        <v>3203</v>
      </c>
      <c r="L91" s="27">
        <v>3477</v>
      </c>
      <c r="M91" s="25">
        <f t="shared" si="187"/>
        <v>16460</v>
      </c>
      <c r="N91" s="26">
        <v>5178</v>
      </c>
      <c r="O91" s="27">
        <v>4985</v>
      </c>
      <c r="P91" s="27">
        <v>6297</v>
      </c>
      <c r="Q91" s="25">
        <f t="shared" si="188"/>
        <v>16508</v>
      </c>
      <c r="R91" s="26">
        <v>5390</v>
      </c>
      <c r="S91" s="27">
        <v>4929</v>
      </c>
      <c r="T91" s="27">
        <v>6189</v>
      </c>
      <c r="U91" s="25">
        <f t="shared" si="189"/>
        <v>17227</v>
      </c>
      <c r="V91" s="26">
        <v>5540</v>
      </c>
      <c r="W91" s="27">
        <v>5153</v>
      </c>
      <c r="X91" s="27">
        <v>6534</v>
      </c>
      <c r="Y91" s="25">
        <f t="shared" si="190"/>
        <v>17509</v>
      </c>
      <c r="Z91" s="26">
        <v>5636</v>
      </c>
      <c r="AA91" s="27">
        <v>5315</v>
      </c>
      <c r="AB91" s="27">
        <v>6558</v>
      </c>
      <c r="AC91" s="25">
        <f t="shared" si="191"/>
        <v>17911</v>
      </c>
      <c r="AD91" s="26">
        <v>5441</v>
      </c>
      <c r="AE91" s="27">
        <v>5524</v>
      </c>
      <c r="AF91" s="27">
        <v>6946</v>
      </c>
      <c r="AG91" s="25">
        <f t="shared" si="192"/>
        <v>11105</v>
      </c>
      <c r="AH91" s="26">
        <v>3111</v>
      </c>
      <c r="AI91" s="27">
        <v>3762</v>
      </c>
      <c r="AJ91" s="27">
        <v>4232</v>
      </c>
    </row>
    <row r="92" spans="2:36" ht="15" customHeight="1">
      <c r="B92" s="194"/>
      <c r="C92" s="202" t="s">
        <v>27</v>
      </c>
      <c r="D92" s="58" t="s">
        <v>28</v>
      </c>
      <c r="E92" s="59">
        <f>SUM(F92:H92)</f>
        <v>175955</v>
      </c>
      <c r="F92" s="60">
        <f>N89+R89+V89+Z89+AD89</f>
        <v>57269</v>
      </c>
      <c r="G92" s="60">
        <f t="shared" ref="G92:H92" si="193">O89+S89+W89+AA89+AE89</f>
        <v>52490</v>
      </c>
      <c r="H92" s="60">
        <f t="shared" si="193"/>
        <v>66196</v>
      </c>
      <c r="I92" s="59">
        <f t="shared" si="186"/>
        <v>0</v>
      </c>
      <c r="J92" s="60"/>
      <c r="K92" s="61"/>
      <c r="L92" s="61"/>
      <c r="M92" s="59">
        <f t="shared" si="187"/>
        <v>0</v>
      </c>
      <c r="N92" s="60"/>
      <c r="O92" s="61"/>
      <c r="P92" s="61"/>
      <c r="Q92" s="59">
        <f t="shared" si="188"/>
        <v>0</v>
      </c>
      <c r="R92" s="60"/>
      <c r="S92" s="61"/>
      <c r="T92" s="61"/>
      <c r="U92" s="59">
        <f t="shared" si="189"/>
        <v>0</v>
      </c>
      <c r="V92" s="60"/>
      <c r="W92" s="61"/>
      <c r="X92" s="61"/>
      <c r="Y92" s="59">
        <f t="shared" si="190"/>
        <v>0</v>
      </c>
      <c r="Z92" s="60"/>
      <c r="AA92" s="61"/>
      <c r="AB92" s="61"/>
      <c r="AC92" s="59">
        <f t="shared" si="191"/>
        <v>0</v>
      </c>
      <c r="AD92" s="60"/>
      <c r="AE92" s="61"/>
      <c r="AF92" s="61"/>
      <c r="AG92" s="59">
        <f t="shared" si="192"/>
        <v>0</v>
      </c>
      <c r="AH92" s="60"/>
      <c r="AI92" s="61"/>
      <c r="AJ92" s="61"/>
    </row>
    <row r="93" spans="2:36" ht="15" customHeight="1">
      <c r="B93" s="194"/>
      <c r="C93" s="202"/>
      <c r="D93" s="62" t="s">
        <v>29</v>
      </c>
      <c r="E93" s="63">
        <f>SUM(F93:H93)</f>
        <v>41973</v>
      </c>
      <c r="F93" s="64">
        <f>J89+AH89</f>
        <v>12123</v>
      </c>
      <c r="G93" s="64">
        <f t="shared" ref="G93:H93" si="194">K89+AI89</f>
        <v>14251</v>
      </c>
      <c r="H93" s="64">
        <f t="shared" si="194"/>
        <v>15599</v>
      </c>
      <c r="I93" s="63">
        <f t="shared" si="186"/>
        <v>0</v>
      </c>
      <c r="J93" s="64"/>
      <c r="K93" s="65"/>
      <c r="L93" s="65"/>
      <c r="M93" s="63">
        <f t="shared" si="187"/>
        <v>0</v>
      </c>
      <c r="N93" s="64"/>
      <c r="O93" s="65"/>
      <c r="P93" s="65"/>
      <c r="Q93" s="63">
        <f t="shared" si="188"/>
        <v>0</v>
      </c>
      <c r="R93" s="64"/>
      <c r="S93" s="65"/>
      <c r="T93" s="65"/>
      <c r="U93" s="63">
        <f t="shared" si="189"/>
        <v>0</v>
      </c>
      <c r="V93" s="64"/>
      <c r="W93" s="65"/>
      <c r="X93" s="65"/>
      <c r="Y93" s="63">
        <f t="shared" si="190"/>
        <v>0</v>
      </c>
      <c r="Z93" s="64"/>
      <c r="AA93" s="65"/>
      <c r="AB93" s="65"/>
      <c r="AC93" s="63">
        <f t="shared" si="191"/>
        <v>0</v>
      </c>
      <c r="AD93" s="64"/>
      <c r="AE93" s="65"/>
      <c r="AF93" s="65"/>
      <c r="AG93" s="63">
        <f t="shared" si="192"/>
        <v>0</v>
      </c>
      <c r="AH93" s="64"/>
      <c r="AI93" s="65"/>
      <c r="AJ93" s="65"/>
    </row>
    <row r="94" spans="2:36" ht="15" customHeight="1">
      <c r="B94" s="194"/>
      <c r="C94" s="194" t="s">
        <v>5</v>
      </c>
      <c r="D94" s="4" t="s">
        <v>6</v>
      </c>
      <c r="E94" s="22">
        <f>I94+M94+Q94+U94+Y94+AC94+AG94</f>
        <v>182921</v>
      </c>
      <c r="F94" s="23">
        <f t="shared" ref="F94:H94" si="195">J94+N94+R94+V94+Z94+AD94+AH94</f>
        <v>59549</v>
      </c>
      <c r="G94" s="24">
        <f t="shared" si="195"/>
        <v>54976</v>
      </c>
      <c r="H94" s="24">
        <f t="shared" si="195"/>
        <v>68396</v>
      </c>
      <c r="I94" s="22">
        <f t="shared" si="186"/>
        <v>15055</v>
      </c>
      <c r="J94" s="23">
        <v>4467</v>
      </c>
      <c r="K94" s="24">
        <v>5027</v>
      </c>
      <c r="L94" s="24">
        <v>5561</v>
      </c>
      <c r="M94" s="22">
        <f t="shared" si="187"/>
        <v>28650</v>
      </c>
      <c r="N94" s="23">
        <v>9367</v>
      </c>
      <c r="O94" s="24">
        <v>8491</v>
      </c>
      <c r="P94" s="24">
        <v>10792</v>
      </c>
      <c r="Q94" s="22">
        <f t="shared" si="188"/>
        <v>28787</v>
      </c>
      <c r="R94" s="23">
        <v>9748</v>
      </c>
      <c r="S94" s="24">
        <v>8391</v>
      </c>
      <c r="T94" s="24">
        <v>10648</v>
      </c>
      <c r="U94" s="22">
        <f t="shared" si="189"/>
        <v>30140</v>
      </c>
      <c r="V94" s="23">
        <v>10327</v>
      </c>
      <c r="W94" s="24">
        <v>8665</v>
      </c>
      <c r="X94" s="24">
        <v>11148</v>
      </c>
      <c r="Y94" s="22">
        <f t="shared" si="190"/>
        <v>30483</v>
      </c>
      <c r="Z94" s="23">
        <v>10363</v>
      </c>
      <c r="AA94" s="24">
        <v>8840</v>
      </c>
      <c r="AB94" s="24">
        <v>11280</v>
      </c>
      <c r="AC94" s="22">
        <f t="shared" si="191"/>
        <v>31039</v>
      </c>
      <c r="AD94" s="23">
        <v>9871</v>
      </c>
      <c r="AE94" s="24">
        <v>9277</v>
      </c>
      <c r="AF94" s="24">
        <v>11891</v>
      </c>
      <c r="AG94" s="22">
        <f t="shared" si="192"/>
        <v>18767</v>
      </c>
      <c r="AH94" s="23">
        <v>5406</v>
      </c>
      <c r="AI94" s="24">
        <v>6285</v>
      </c>
      <c r="AJ94" s="24">
        <v>7076</v>
      </c>
    </row>
    <row r="95" spans="2:36" ht="15" customHeight="1">
      <c r="B95" s="194"/>
      <c r="C95" s="194"/>
      <c r="D95" s="5" t="s">
        <v>7</v>
      </c>
      <c r="E95" s="28">
        <f>I95+M95+Q95+U95+Y95+AC95+AG95</f>
        <v>35007</v>
      </c>
      <c r="F95" s="29">
        <f t="shared" ref="F95" si="196">J95+N95+R95+V95+Z95+AD95+AH95</f>
        <v>9843</v>
      </c>
      <c r="G95" s="30">
        <f t="shared" ref="G95" si="197">K95+O95+S95+W95+AA95+AE95+AI95</f>
        <v>11765</v>
      </c>
      <c r="H95" s="30">
        <f t="shared" ref="H95" si="198">L95+P95+T95+X95+AB95+AF95+AJ95</f>
        <v>13399</v>
      </c>
      <c r="I95" s="28">
        <f t="shared" si="186"/>
        <v>4213</v>
      </c>
      <c r="J95" s="29">
        <v>1194</v>
      </c>
      <c r="K95" s="30">
        <v>1532</v>
      </c>
      <c r="L95" s="30">
        <v>1487</v>
      </c>
      <c r="M95" s="28">
        <f t="shared" si="187"/>
        <v>5355</v>
      </c>
      <c r="N95" s="29">
        <v>1541</v>
      </c>
      <c r="O95" s="30">
        <v>1714</v>
      </c>
      <c r="P95" s="30">
        <v>2100</v>
      </c>
      <c r="Q95" s="28">
        <f t="shared" si="188"/>
        <v>4918</v>
      </c>
      <c r="R95" s="29">
        <v>1359</v>
      </c>
      <c r="S95" s="30">
        <v>1628</v>
      </c>
      <c r="T95" s="30">
        <v>1931</v>
      </c>
      <c r="U95" s="28">
        <f t="shared" si="189"/>
        <v>5265</v>
      </c>
      <c r="V95" s="29">
        <v>1473</v>
      </c>
      <c r="W95" s="30">
        <v>1700</v>
      </c>
      <c r="X95" s="30">
        <v>2092</v>
      </c>
      <c r="Y95" s="28">
        <f t="shared" si="190"/>
        <v>5613</v>
      </c>
      <c r="Z95" s="29">
        <v>1634</v>
      </c>
      <c r="AA95" s="30">
        <v>1860</v>
      </c>
      <c r="AB95" s="30">
        <v>2119</v>
      </c>
      <c r="AC95" s="28">
        <f t="shared" si="191"/>
        <v>5705</v>
      </c>
      <c r="AD95" s="29">
        <v>1586</v>
      </c>
      <c r="AE95" s="30">
        <v>1924</v>
      </c>
      <c r="AF95" s="30">
        <v>2195</v>
      </c>
      <c r="AG95" s="28">
        <f t="shared" si="192"/>
        <v>3938</v>
      </c>
      <c r="AH95" s="29">
        <v>1056</v>
      </c>
      <c r="AI95" s="30">
        <v>1407</v>
      </c>
      <c r="AJ95" s="30">
        <v>1475</v>
      </c>
    </row>
    <row r="96" spans="2:36" ht="15" customHeight="1">
      <c r="B96" s="194"/>
      <c r="C96" s="194"/>
      <c r="D96" s="78" t="s">
        <v>8</v>
      </c>
      <c r="E96" s="49">
        <f>E95/E89</f>
        <v>0.16063562277449434</v>
      </c>
      <c r="F96" s="50">
        <f t="shared" ref="F96:H96" si="199">F95/F89</f>
        <v>0.14184632234263317</v>
      </c>
      <c r="G96" s="51">
        <f t="shared" si="199"/>
        <v>0.17627844952877542</v>
      </c>
      <c r="H96" s="51">
        <f t="shared" si="199"/>
        <v>0.16381196894675715</v>
      </c>
      <c r="I96" s="49">
        <f>I95/I89</f>
        <v>0.21865268839526678</v>
      </c>
      <c r="J96" s="50">
        <f t="shared" ref="J96:L96" si="200">J95/J89</f>
        <v>0.21091679915209327</v>
      </c>
      <c r="K96" s="51">
        <f t="shared" si="200"/>
        <v>0.23357219088275652</v>
      </c>
      <c r="L96" s="51">
        <f t="shared" si="200"/>
        <v>0.21098183881952326</v>
      </c>
      <c r="M96" s="49">
        <f>M95/M89</f>
        <v>0.15747684164093514</v>
      </c>
      <c r="N96" s="50">
        <f t="shared" ref="N96:P96" si="201">N95/N89</f>
        <v>0.14127246057939127</v>
      </c>
      <c r="O96" s="51">
        <f t="shared" si="201"/>
        <v>0.16795688388045077</v>
      </c>
      <c r="P96" s="51">
        <f t="shared" si="201"/>
        <v>0.16289171579273967</v>
      </c>
      <c r="Q96" s="49">
        <f>Q95/Q89</f>
        <v>0.14591306927755526</v>
      </c>
      <c r="R96" s="50">
        <f t="shared" ref="R96:T96" si="202">R95/R89</f>
        <v>0.12235527145043666</v>
      </c>
      <c r="S96" s="51">
        <f t="shared" si="202"/>
        <v>0.16249126659347241</v>
      </c>
      <c r="T96" s="51">
        <f t="shared" si="202"/>
        <v>0.15350981795055252</v>
      </c>
      <c r="U96" s="49">
        <f>U95/U89</f>
        <v>0.14870780963140801</v>
      </c>
      <c r="V96" s="50">
        <f t="shared" ref="V96:X96" si="203">V95/V89</f>
        <v>0.12483050847457627</v>
      </c>
      <c r="W96" s="51">
        <f t="shared" si="203"/>
        <v>0.16401350699469369</v>
      </c>
      <c r="X96" s="51">
        <f t="shared" si="203"/>
        <v>0.15800604229607251</v>
      </c>
      <c r="Y96" s="49">
        <f>Y95/Y89</f>
        <v>0.15550199468085107</v>
      </c>
      <c r="Z96" s="50">
        <f t="shared" ref="Z96:AB96" si="204">Z95/Z89</f>
        <v>0.13620071684587814</v>
      </c>
      <c r="AA96" s="51">
        <f t="shared" si="204"/>
        <v>0.17383177570093458</v>
      </c>
      <c r="AB96" s="51">
        <f t="shared" si="204"/>
        <v>0.15814613030823196</v>
      </c>
      <c r="AC96" s="49">
        <f>AC95/AC89</f>
        <v>0.15526344437187023</v>
      </c>
      <c r="AD96" s="50">
        <f t="shared" ref="AD96:AF96" si="205">AD95/AD89</f>
        <v>0.13843065374879987</v>
      </c>
      <c r="AE96" s="51">
        <f t="shared" si="205"/>
        <v>0.17177037764485314</v>
      </c>
      <c r="AF96" s="51">
        <f t="shared" si="205"/>
        <v>0.15582848218088882</v>
      </c>
      <c r="AG96" s="49">
        <f>AG95/AG89</f>
        <v>0.17344197313367099</v>
      </c>
      <c r="AH96" s="50">
        <f t="shared" ref="AH96:AJ96" si="206">AH95/AH89</f>
        <v>0.16341689879294335</v>
      </c>
      <c r="AI96" s="51">
        <f t="shared" si="206"/>
        <v>0.1829173166926677</v>
      </c>
      <c r="AJ96" s="51">
        <f t="shared" si="206"/>
        <v>0.17249444509414102</v>
      </c>
    </row>
    <row r="97" spans="2:36" ht="15" customHeight="1">
      <c r="B97" s="194" t="s">
        <v>13</v>
      </c>
      <c r="C97" s="195" t="s">
        <v>10</v>
      </c>
      <c r="D97" s="195"/>
      <c r="E97" s="19">
        <f>I97+M97+Q97+U97+Y97+AC97+AG97</f>
        <v>118393507</v>
      </c>
      <c r="F97" s="20">
        <f t="shared" ref="F97:H99" si="207">J97+N97+R97+V97+Z97+AD97+AH97</f>
        <v>41208827</v>
      </c>
      <c r="G97" s="21">
        <f t="shared" si="207"/>
        <v>35965733</v>
      </c>
      <c r="H97" s="21">
        <f t="shared" si="207"/>
        <v>41218947</v>
      </c>
      <c r="I97" s="19">
        <f>SUM(J97:L97)</f>
        <v>10140525</v>
      </c>
      <c r="J97" s="20">
        <f>J98+J99</f>
        <v>3232241</v>
      </c>
      <c r="K97" s="21">
        <f t="shared" ref="K97:L97" si="208">K98+K99</f>
        <v>3502148</v>
      </c>
      <c r="L97" s="21">
        <f t="shared" si="208"/>
        <v>3406136</v>
      </c>
      <c r="M97" s="19">
        <f>SUM(N97:P97)</f>
        <v>18677269</v>
      </c>
      <c r="N97" s="20">
        <f>N98+N99</f>
        <v>6490366</v>
      </c>
      <c r="O97" s="21">
        <f t="shared" ref="O97:P97" si="209">O98+O99</f>
        <v>5610553</v>
      </c>
      <c r="P97" s="21">
        <f t="shared" si="209"/>
        <v>6576350</v>
      </c>
      <c r="Q97" s="19">
        <f>SUM(R97:T97)</f>
        <v>18193092</v>
      </c>
      <c r="R97" s="20">
        <f>R98+R99</f>
        <v>6510165</v>
      </c>
      <c r="S97" s="21">
        <f t="shared" ref="S97:T97" si="210">S98+S99</f>
        <v>5358829</v>
      </c>
      <c r="T97" s="21">
        <f t="shared" si="210"/>
        <v>6324098</v>
      </c>
      <c r="U97" s="19">
        <f>SUM(V97:X97)</f>
        <v>19235525</v>
      </c>
      <c r="V97" s="20">
        <f>V98+V99</f>
        <v>6984201</v>
      </c>
      <c r="W97" s="21">
        <f t="shared" ref="W97:X97" si="211">W98+W99</f>
        <v>5575422</v>
      </c>
      <c r="X97" s="21">
        <f t="shared" si="211"/>
        <v>6675902</v>
      </c>
      <c r="Y97" s="19">
        <f>SUM(Z97:AB97)</f>
        <v>19795928</v>
      </c>
      <c r="Z97" s="20">
        <f>Z98+Z99</f>
        <v>7201855</v>
      </c>
      <c r="AA97" s="21">
        <f t="shared" ref="AA97:AB97" si="212">AA98+AA99</f>
        <v>5688514</v>
      </c>
      <c r="AB97" s="21">
        <f t="shared" si="212"/>
        <v>6905559</v>
      </c>
      <c r="AC97" s="19">
        <f>SUM(AD97:AF97)</f>
        <v>19837703</v>
      </c>
      <c r="AD97" s="20">
        <f>AD98+AD99</f>
        <v>6803565</v>
      </c>
      <c r="AE97" s="21">
        <f t="shared" ref="AE97:AF97" si="213">AE98+AE99</f>
        <v>5985618</v>
      </c>
      <c r="AF97" s="21">
        <f t="shared" si="213"/>
        <v>7048520</v>
      </c>
      <c r="AG97" s="19">
        <f>SUM(AH97:AJ97)</f>
        <v>12513465</v>
      </c>
      <c r="AH97" s="20">
        <f>AH98+AH99</f>
        <v>3986434</v>
      </c>
      <c r="AI97" s="21">
        <f t="shared" ref="AI97:AJ97" si="214">AI98+AI99</f>
        <v>4244649</v>
      </c>
      <c r="AJ97" s="21">
        <f t="shared" si="214"/>
        <v>4282382</v>
      </c>
    </row>
    <row r="98" spans="2:36" ht="15" customHeight="1">
      <c r="B98" s="194"/>
      <c r="C98" s="196" t="s">
        <v>11</v>
      </c>
      <c r="D98" s="196"/>
      <c r="E98" s="52">
        <f t="shared" ref="E98:E99" si="215">I98+M98+Q98+U98+Y98+AC98+AG98</f>
        <v>116769107</v>
      </c>
      <c r="F98" s="53">
        <f t="shared" si="207"/>
        <v>40730027</v>
      </c>
      <c r="G98" s="54">
        <f t="shared" si="207"/>
        <v>35581233</v>
      </c>
      <c r="H98" s="54">
        <f t="shared" si="207"/>
        <v>40457847</v>
      </c>
      <c r="I98" s="52">
        <f t="shared" ref="I98:I99" si="216">SUM(J98:L98)</f>
        <v>9837475</v>
      </c>
      <c r="J98" s="53">
        <v>3109291</v>
      </c>
      <c r="K98" s="54">
        <v>3465148</v>
      </c>
      <c r="L98" s="54">
        <v>3263036</v>
      </c>
      <c r="M98" s="52">
        <f t="shared" ref="M98:M99" si="217">SUM(N98:P98)</f>
        <v>18379219</v>
      </c>
      <c r="N98" s="53">
        <v>6440016</v>
      </c>
      <c r="O98" s="54">
        <v>5515003</v>
      </c>
      <c r="P98" s="54">
        <v>6424200</v>
      </c>
      <c r="Q98" s="52">
        <f t="shared" ref="Q98:Q99" si="218">SUM(R98:T98)</f>
        <v>17984492</v>
      </c>
      <c r="R98" s="53">
        <v>6410265</v>
      </c>
      <c r="S98" s="54">
        <v>5333379</v>
      </c>
      <c r="T98" s="54">
        <v>6240848</v>
      </c>
      <c r="U98" s="52">
        <f t="shared" ref="U98:U99" si="219">SUM(V98:X98)</f>
        <v>19091725</v>
      </c>
      <c r="V98" s="53">
        <v>6967301</v>
      </c>
      <c r="W98" s="54">
        <v>5538422</v>
      </c>
      <c r="X98" s="54">
        <v>6586002</v>
      </c>
      <c r="Y98" s="52">
        <f t="shared" ref="Y98:Y99" si="220">SUM(Z98:AB98)</f>
        <v>19357428</v>
      </c>
      <c r="Z98" s="53">
        <v>7092305</v>
      </c>
      <c r="AA98" s="54">
        <v>5582664</v>
      </c>
      <c r="AB98" s="54">
        <v>6682459</v>
      </c>
      <c r="AC98" s="52">
        <f t="shared" ref="AC98:AC99" si="221">SUM(AD98:AF98)</f>
        <v>19751503</v>
      </c>
      <c r="AD98" s="53">
        <v>6781015</v>
      </c>
      <c r="AE98" s="54">
        <v>5949818</v>
      </c>
      <c r="AF98" s="54">
        <v>7020670</v>
      </c>
      <c r="AG98" s="52">
        <f t="shared" ref="AG98:AG99" si="222">SUM(AH98:AJ98)</f>
        <v>12367265</v>
      </c>
      <c r="AH98" s="53">
        <v>3929834</v>
      </c>
      <c r="AI98" s="54">
        <v>4196799</v>
      </c>
      <c r="AJ98" s="54">
        <v>4240632</v>
      </c>
    </row>
    <row r="99" spans="2:36" ht="15" customHeight="1">
      <c r="B99" s="194"/>
      <c r="C99" s="197" t="s">
        <v>12</v>
      </c>
      <c r="D99" s="197"/>
      <c r="E99" s="25">
        <f t="shared" si="215"/>
        <v>1624400</v>
      </c>
      <c r="F99" s="26">
        <f t="shared" si="207"/>
        <v>478800</v>
      </c>
      <c r="G99" s="27">
        <f t="shared" si="207"/>
        <v>384500</v>
      </c>
      <c r="H99" s="27">
        <f t="shared" si="207"/>
        <v>761100</v>
      </c>
      <c r="I99" s="25">
        <f t="shared" si="216"/>
        <v>303050</v>
      </c>
      <c r="J99" s="26">
        <v>122950</v>
      </c>
      <c r="K99" s="27">
        <v>37000</v>
      </c>
      <c r="L99" s="27">
        <v>143100</v>
      </c>
      <c r="M99" s="25">
        <f t="shared" si="217"/>
        <v>298050</v>
      </c>
      <c r="N99" s="26">
        <v>50350</v>
      </c>
      <c r="O99" s="27">
        <v>95550</v>
      </c>
      <c r="P99" s="27">
        <v>152150</v>
      </c>
      <c r="Q99" s="25">
        <f t="shared" si="218"/>
        <v>208600</v>
      </c>
      <c r="R99" s="26">
        <v>99900</v>
      </c>
      <c r="S99" s="27">
        <v>25450</v>
      </c>
      <c r="T99" s="27">
        <v>83250</v>
      </c>
      <c r="U99" s="25">
        <f t="shared" si="219"/>
        <v>143800</v>
      </c>
      <c r="V99" s="26">
        <v>16900</v>
      </c>
      <c r="W99" s="27">
        <v>37000</v>
      </c>
      <c r="X99" s="27">
        <v>89900</v>
      </c>
      <c r="Y99" s="25">
        <f t="shared" si="220"/>
        <v>438500</v>
      </c>
      <c r="Z99" s="26">
        <v>109550</v>
      </c>
      <c r="AA99" s="27">
        <v>105850</v>
      </c>
      <c r="AB99" s="27">
        <v>223100</v>
      </c>
      <c r="AC99" s="25">
        <f t="shared" si="221"/>
        <v>86200</v>
      </c>
      <c r="AD99" s="26">
        <v>22550</v>
      </c>
      <c r="AE99" s="27">
        <v>35800</v>
      </c>
      <c r="AF99" s="27">
        <v>27850</v>
      </c>
      <c r="AG99" s="25">
        <f t="shared" si="222"/>
        <v>146200</v>
      </c>
      <c r="AH99" s="26">
        <v>56600</v>
      </c>
      <c r="AI99" s="27">
        <v>47850</v>
      </c>
      <c r="AJ99" s="27">
        <v>41750</v>
      </c>
    </row>
    <row r="100" spans="2:36" ht="15" customHeight="1">
      <c r="B100" s="203" t="s">
        <v>40</v>
      </c>
      <c r="C100" s="203"/>
      <c r="D100" s="203"/>
      <c r="E100" s="203" t="s">
        <v>68</v>
      </c>
      <c r="F100" s="203"/>
      <c r="G100" s="203"/>
      <c r="H100" s="203"/>
      <c r="I100" s="200">
        <v>45046</v>
      </c>
      <c r="J100" s="200"/>
      <c r="K100" s="200"/>
      <c r="L100" s="200"/>
    </row>
    <row r="101" spans="2:36" ht="15" customHeight="1">
      <c r="B101" s="201" t="s">
        <v>0</v>
      </c>
      <c r="C101" s="201"/>
      <c r="D101" s="201"/>
      <c r="E101" s="6" t="s">
        <v>41</v>
      </c>
      <c r="F101" s="7" t="s">
        <v>30</v>
      </c>
      <c r="G101" s="79" t="s">
        <v>42</v>
      </c>
      <c r="H101" s="16" t="s">
        <v>43</v>
      </c>
      <c r="I101" s="10" t="s">
        <v>14</v>
      </c>
      <c r="J101" s="11" t="s">
        <v>16</v>
      </c>
      <c r="K101" s="12" t="s">
        <v>18</v>
      </c>
      <c r="L101" s="12" t="s">
        <v>20</v>
      </c>
    </row>
    <row r="102" spans="2:36" ht="15" customHeight="1">
      <c r="B102" s="194" t="s">
        <v>9</v>
      </c>
      <c r="C102" s="195" t="s">
        <v>1</v>
      </c>
      <c r="D102" s="195"/>
      <c r="E102" s="19">
        <f>I102+M102+Q102+U102+Y102+AC102</f>
        <v>20822</v>
      </c>
      <c r="F102" s="20">
        <f t="shared" ref="F102:F104" si="223">J102+N102+R102+V102+Z102+AD102</f>
        <v>6160</v>
      </c>
      <c r="G102" s="21">
        <f t="shared" ref="G102:G104" si="224">K102+O102+S102+W102+AA102+AE102</f>
        <v>7206</v>
      </c>
      <c r="H102" s="21">
        <f t="shared" ref="H102:H104" si="225">L102+P102+T102+X102+AB102+AF102</f>
        <v>7456</v>
      </c>
      <c r="I102" s="19">
        <f>SUM(J102:L102)</f>
        <v>20822</v>
      </c>
      <c r="J102" s="20">
        <f>J103+J104</f>
        <v>6160</v>
      </c>
      <c r="K102" s="21">
        <f t="shared" ref="K102:L102" si="226">K103+K104</f>
        <v>7206</v>
      </c>
      <c r="L102" s="21">
        <f t="shared" si="226"/>
        <v>7456</v>
      </c>
    </row>
    <row r="103" spans="2:36" ht="15" customHeight="1">
      <c r="B103" s="194"/>
      <c r="C103" s="194" t="s">
        <v>2</v>
      </c>
      <c r="D103" s="4" t="s">
        <v>3</v>
      </c>
      <c r="E103" s="22">
        <f t="shared" ref="E103:E104" si="227">I103+M103+Q103+U103+Y103+AC103</f>
        <v>10536</v>
      </c>
      <c r="F103" s="23">
        <f t="shared" si="223"/>
        <v>3119</v>
      </c>
      <c r="G103" s="24">
        <f t="shared" si="224"/>
        <v>3681</v>
      </c>
      <c r="H103" s="24">
        <f t="shared" si="225"/>
        <v>3736</v>
      </c>
      <c r="I103" s="22">
        <f t="shared" ref="I103:I108" si="228">SUM(J103:L103)</f>
        <v>10536</v>
      </c>
      <c r="J103" s="23">
        <v>3119</v>
      </c>
      <c r="K103" s="24">
        <v>3681</v>
      </c>
      <c r="L103" s="24">
        <v>3736</v>
      </c>
    </row>
    <row r="104" spans="2:36" ht="15" customHeight="1">
      <c r="B104" s="194"/>
      <c r="C104" s="194"/>
      <c r="D104" s="78" t="s">
        <v>4</v>
      </c>
      <c r="E104" s="25">
        <f t="shared" si="227"/>
        <v>10286</v>
      </c>
      <c r="F104" s="26">
        <f t="shared" si="223"/>
        <v>3041</v>
      </c>
      <c r="G104" s="27">
        <f t="shared" si="224"/>
        <v>3525</v>
      </c>
      <c r="H104" s="27">
        <f t="shared" si="225"/>
        <v>3720</v>
      </c>
      <c r="I104" s="25">
        <f t="shared" si="228"/>
        <v>10286</v>
      </c>
      <c r="J104" s="26">
        <v>3041</v>
      </c>
      <c r="K104" s="27">
        <v>3525</v>
      </c>
      <c r="L104" s="27">
        <v>3720</v>
      </c>
    </row>
    <row r="105" spans="2:36" ht="15" customHeight="1">
      <c r="B105" s="194"/>
      <c r="C105" s="202" t="s">
        <v>27</v>
      </c>
      <c r="D105" s="58" t="s">
        <v>28</v>
      </c>
      <c r="E105" s="59">
        <f>SUM(F105:H105)</f>
        <v>0</v>
      </c>
      <c r="F105" s="60">
        <f>N102+R102+V102+Z102+AD102</f>
        <v>0</v>
      </c>
      <c r="G105" s="60">
        <f t="shared" ref="G105" si="229">O102+S102+W102+AA102+AE102</f>
        <v>0</v>
      </c>
      <c r="H105" s="60">
        <f t="shared" ref="H105" si="230">P102+T102+X102+AB102+AF102</f>
        <v>0</v>
      </c>
      <c r="I105" s="59">
        <f t="shared" si="228"/>
        <v>0</v>
      </c>
      <c r="J105" s="60"/>
      <c r="K105" s="61"/>
      <c r="L105" s="61"/>
    </row>
    <row r="106" spans="2:36" ht="15" customHeight="1">
      <c r="B106" s="194"/>
      <c r="C106" s="202"/>
      <c r="D106" s="62" t="s">
        <v>29</v>
      </c>
      <c r="E106" s="63">
        <f>SUM(F106:H106)</f>
        <v>20822</v>
      </c>
      <c r="F106" s="64">
        <f>J102</f>
        <v>6160</v>
      </c>
      <c r="G106" s="64">
        <f t="shared" ref="G106" si="231">K102</f>
        <v>7206</v>
      </c>
      <c r="H106" s="64">
        <f t="shared" ref="H106" si="232">L102</f>
        <v>7456</v>
      </c>
      <c r="I106" s="63">
        <f t="shared" si="228"/>
        <v>0</v>
      </c>
      <c r="J106" s="64"/>
      <c r="K106" s="65"/>
      <c r="L106" s="65"/>
    </row>
    <row r="107" spans="2:36" ht="15" customHeight="1">
      <c r="B107" s="194"/>
      <c r="C107" s="194" t="s">
        <v>5</v>
      </c>
      <c r="D107" s="4" t="s">
        <v>6</v>
      </c>
      <c r="E107" s="22">
        <f>I107+M107+Q107+U107+Y107+AC107</f>
        <v>16514</v>
      </c>
      <c r="F107" s="23">
        <f t="shared" ref="F107:F108" si="233">J107+N107+R107+V107+Z107+AD107</f>
        <v>4963</v>
      </c>
      <c r="G107" s="24">
        <f t="shared" ref="G107:G108" si="234">K107+O107+S107+W107+AA107+AE107</f>
        <v>5630</v>
      </c>
      <c r="H107" s="24">
        <f t="shared" ref="H107:H108" si="235">L107+P107+T107+X107+AB107+AF107</f>
        <v>5921</v>
      </c>
      <c r="I107" s="22">
        <f t="shared" si="228"/>
        <v>16514</v>
      </c>
      <c r="J107" s="23">
        <v>4963</v>
      </c>
      <c r="K107" s="24">
        <v>5630</v>
      </c>
      <c r="L107" s="24">
        <v>5921</v>
      </c>
    </row>
    <row r="108" spans="2:36" ht="15" customHeight="1">
      <c r="B108" s="194"/>
      <c r="C108" s="194"/>
      <c r="D108" s="5" t="s">
        <v>7</v>
      </c>
      <c r="E108" s="28">
        <f>I108+M108+Q108+U108+Y108+AC108</f>
        <v>4308</v>
      </c>
      <c r="F108" s="29">
        <f t="shared" si="233"/>
        <v>1197</v>
      </c>
      <c r="G108" s="30">
        <f t="shared" si="234"/>
        <v>1576</v>
      </c>
      <c r="H108" s="30">
        <f t="shared" si="235"/>
        <v>1535</v>
      </c>
      <c r="I108" s="28">
        <f t="shared" si="228"/>
        <v>4308</v>
      </c>
      <c r="J108" s="29">
        <v>1197</v>
      </c>
      <c r="K108" s="30">
        <v>1576</v>
      </c>
      <c r="L108" s="30">
        <v>1535</v>
      </c>
    </row>
    <row r="109" spans="2:36" ht="15" customHeight="1">
      <c r="B109" s="194"/>
      <c r="C109" s="194"/>
      <c r="D109" s="78" t="s">
        <v>8</v>
      </c>
      <c r="E109" s="49">
        <f>E108/E102</f>
        <v>0.20689655172413793</v>
      </c>
      <c r="F109" s="50">
        <f t="shared" ref="F109:H109" si="236">F108/F102</f>
        <v>0.19431818181818181</v>
      </c>
      <c r="G109" s="51">
        <f t="shared" si="236"/>
        <v>0.21870663336108798</v>
      </c>
      <c r="H109" s="51">
        <f t="shared" si="236"/>
        <v>0.20587446351931329</v>
      </c>
      <c r="I109" s="49">
        <f>I108/I102</f>
        <v>0.20689655172413793</v>
      </c>
      <c r="J109" s="50">
        <f t="shared" ref="J109:L109" si="237">J108/J102</f>
        <v>0.19431818181818181</v>
      </c>
      <c r="K109" s="51">
        <f t="shared" si="237"/>
        <v>0.21870663336108798</v>
      </c>
      <c r="L109" s="51">
        <f t="shared" si="237"/>
        <v>0.20587446351931329</v>
      </c>
    </row>
    <row r="110" spans="2:36" ht="15" customHeight="1">
      <c r="B110" s="194" t="s">
        <v>13</v>
      </c>
      <c r="C110" s="195" t="s">
        <v>10</v>
      </c>
      <c r="D110" s="195"/>
      <c r="E110" s="19">
        <f>I110+M110+Q110+U110+Y110+AC110</f>
        <v>10921494</v>
      </c>
      <c r="F110" s="20">
        <f t="shared" ref="F110:F112" si="238">J110+N110+R110+V110+Z110+AD110</f>
        <v>3549203</v>
      </c>
      <c r="G110" s="21">
        <f t="shared" ref="G110:G112" si="239">K110+O110+S110+W110+AA110+AE110</f>
        <v>3783000</v>
      </c>
      <c r="H110" s="21">
        <f t="shared" ref="H110:H112" si="240">L110+P110+T110+X110+AB110+AF110</f>
        <v>3589291</v>
      </c>
      <c r="I110" s="19">
        <f>SUM(J110:L110)</f>
        <v>10921494</v>
      </c>
      <c r="J110" s="20">
        <f>J111+J112</f>
        <v>3549203</v>
      </c>
      <c r="K110" s="21">
        <f t="shared" ref="K110:L110" si="241">K111+K112</f>
        <v>3783000</v>
      </c>
      <c r="L110" s="21">
        <f t="shared" si="241"/>
        <v>3589291</v>
      </c>
    </row>
    <row r="111" spans="2:36" ht="15" customHeight="1">
      <c r="B111" s="194"/>
      <c r="C111" s="196" t="s">
        <v>11</v>
      </c>
      <c r="D111" s="196"/>
      <c r="E111" s="52">
        <f t="shared" ref="E111:E112" si="242">I111+M111+Q111+U111+Y111+AC111</f>
        <v>10677944</v>
      </c>
      <c r="F111" s="53">
        <f t="shared" si="238"/>
        <v>3464503</v>
      </c>
      <c r="G111" s="54">
        <f t="shared" si="239"/>
        <v>3736550</v>
      </c>
      <c r="H111" s="54">
        <f t="shared" si="240"/>
        <v>3476891</v>
      </c>
      <c r="I111" s="52">
        <f t="shared" ref="I111:I112" si="243">SUM(J111:L111)</f>
        <v>10677944</v>
      </c>
      <c r="J111" s="53">
        <v>3464503</v>
      </c>
      <c r="K111" s="54">
        <v>3736550</v>
      </c>
      <c r="L111" s="54">
        <v>3476891</v>
      </c>
    </row>
    <row r="112" spans="2:36" ht="15" customHeight="1">
      <c r="B112" s="194"/>
      <c r="C112" s="197" t="s">
        <v>12</v>
      </c>
      <c r="D112" s="197"/>
      <c r="E112" s="25">
        <f t="shared" si="242"/>
        <v>243550</v>
      </c>
      <c r="F112" s="26">
        <f t="shared" si="238"/>
        <v>84700</v>
      </c>
      <c r="G112" s="27">
        <f t="shared" si="239"/>
        <v>46450</v>
      </c>
      <c r="H112" s="27">
        <f t="shared" si="240"/>
        <v>112400</v>
      </c>
      <c r="I112" s="25">
        <f t="shared" si="243"/>
        <v>243550</v>
      </c>
      <c r="J112" s="26">
        <v>84700</v>
      </c>
      <c r="K112" s="27">
        <v>46450</v>
      </c>
      <c r="L112" s="27">
        <v>112400</v>
      </c>
    </row>
  </sheetData>
  <mergeCells count="135">
    <mergeCell ref="U4:X4"/>
    <mergeCell ref="Y4:AB4"/>
    <mergeCell ref="B5:D5"/>
    <mergeCell ref="B6:B13"/>
    <mergeCell ref="C6:D6"/>
    <mergeCell ref="C7:C8"/>
    <mergeCell ref="C9:C10"/>
    <mergeCell ref="C11:C13"/>
    <mergeCell ref="B2:H2"/>
    <mergeCell ref="B4:D4"/>
    <mergeCell ref="E4:H4"/>
    <mergeCell ref="I4:L4"/>
    <mergeCell ref="M4:P4"/>
    <mergeCell ref="Q4:T4"/>
    <mergeCell ref="B14:B16"/>
    <mergeCell ref="C14:D14"/>
    <mergeCell ref="C15:D15"/>
    <mergeCell ref="C16:D16"/>
    <mergeCell ref="B19:D19"/>
    <mergeCell ref="B20:B27"/>
    <mergeCell ref="C20:D20"/>
    <mergeCell ref="C21:C22"/>
    <mergeCell ref="C23:C24"/>
    <mergeCell ref="C25:C27"/>
    <mergeCell ref="U35:X35"/>
    <mergeCell ref="B36:D36"/>
    <mergeCell ref="B37:B44"/>
    <mergeCell ref="C37:D37"/>
    <mergeCell ref="C38:C39"/>
    <mergeCell ref="C40:C41"/>
    <mergeCell ref="C42:C44"/>
    <mergeCell ref="B28:B30"/>
    <mergeCell ref="C28:D28"/>
    <mergeCell ref="C29:D29"/>
    <mergeCell ref="C30:D30"/>
    <mergeCell ref="B33:H33"/>
    <mergeCell ref="B35:D35"/>
    <mergeCell ref="E35:H35"/>
    <mergeCell ref="B45:B47"/>
    <mergeCell ref="C45:D45"/>
    <mergeCell ref="C46:D46"/>
    <mergeCell ref="C47:D47"/>
    <mergeCell ref="B48:D48"/>
    <mergeCell ref="E48:H48"/>
    <mergeCell ref="I35:L35"/>
    <mergeCell ref="M35:P35"/>
    <mergeCell ref="Q35:T35"/>
    <mergeCell ref="B58:B60"/>
    <mergeCell ref="C58:D58"/>
    <mergeCell ref="C59:D59"/>
    <mergeCell ref="C60:D60"/>
    <mergeCell ref="B61:D61"/>
    <mergeCell ref="E61:H61"/>
    <mergeCell ref="AG48:AJ48"/>
    <mergeCell ref="B49:D49"/>
    <mergeCell ref="B50:B57"/>
    <mergeCell ref="C50:D50"/>
    <mergeCell ref="C51:C52"/>
    <mergeCell ref="C53:C54"/>
    <mergeCell ref="C55:C57"/>
    <mergeCell ref="I48:L48"/>
    <mergeCell ref="M48:P48"/>
    <mergeCell ref="Q48:T48"/>
    <mergeCell ref="U48:X48"/>
    <mergeCell ref="Y48:AB48"/>
    <mergeCell ref="AC48:AF48"/>
    <mergeCell ref="C72:D72"/>
    <mergeCell ref="C73:D73"/>
    <mergeCell ref="B74:D74"/>
    <mergeCell ref="E74:H74"/>
    <mergeCell ref="AG61:AJ61"/>
    <mergeCell ref="B62:D62"/>
    <mergeCell ref="B63:B70"/>
    <mergeCell ref="C63:D63"/>
    <mergeCell ref="C64:C65"/>
    <mergeCell ref="C66:C67"/>
    <mergeCell ref="C68:C70"/>
    <mergeCell ref="I61:L61"/>
    <mergeCell ref="M61:P61"/>
    <mergeCell ref="Q61:T61"/>
    <mergeCell ref="U61:X61"/>
    <mergeCell ref="Y61:AB61"/>
    <mergeCell ref="AC61:AF61"/>
    <mergeCell ref="AG74:AJ74"/>
    <mergeCell ref="U74:X74"/>
    <mergeCell ref="Y74:AB74"/>
    <mergeCell ref="AC74:AF74"/>
    <mergeCell ref="B75:D75"/>
    <mergeCell ref="B76:B83"/>
    <mergeCell ref="C76:D76"/>
    <mergeCell ref="C77:C78"/>
    <mergeCell ref="C79:C80"/>
    <mergeCell ref="C81:C83"/>
    <mergeCell ref="I74:L74"/>
    <mergeCell ref="M74:P74"/>
    <mergeCell ref="Q74:T74"/>
    <mergeCell ref="AC4:AF4"/>
    <mergeCell ref="B100:D100"/>
    <mergeCell ref="E100:H100"/>
    <mergeCell ref="I100:L100"/>
    <mergeCell ref="B88:D88"/>
    <mergeCell ref="B89:B96"/>
    <mergeCell ref="C89:D89"/>
    <mergeCell ref="C90:C91"/>
    <mergeCell ref="C92:C93"/>
    <mergeCell ref="C94:C96"/>
    <mergeCell ref="I87:L87"/>
    <mergeCell ref="M87:P87"/>
    <mergeCell ref="Q87:T87"/>
    <mergeCell ref="U87:X87"/>
    <mergeCell ref="Y87:AB87"/>
    <mergeCell ref="AC87:AF87"/>
    <mergeCell ref="B84:B86"/>
    <mergeCell ref="C84:D84"/>
    <mergeCell ref="C85:D85"/>
    <mergeCell ref="C86:D86"/>
    <mergeCell ref="B87:D87"/>
    <mergeCell ref="E87:H87"/>
    <mergeCell ref="B71:B73"/>
    <mergeCell ref="C71:D71"/>
    <mergeCell ref="B110:B112"/>
    <mergeCell ref="C110:D110"/>
    <mergeCell ref="C111:D111"/>
    <mergeCell ref="C112:D112"/>
    <mergeCell ref="AG87:AJ87"/>
    <mergeCell ref="B101:D101"/>
    <mergeCell ref="B102:B109"/>
    <mergeCell ref="C102:D102"/>
    <mergeCell ref="C103:C104"/>
    <mergeCell ref="C105:C106"/>
    <mergeCell ref="C107:C109"/>
    <mergeCell ref="B97:B99"/>
    <mergeCell ref="C97:D97"/>
    <mergeCell ref="C98:D98"/>
    <mergeCell ref="C99:D99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J99"/>
  <sheetViews>
    <sheetView topLeftCell="A28" zoomScale="90" zoomScaleNormal="90" workbookViewId="0">
      <pane xSplit="8" topLeftCell="I1" activePane="topRight" state="frozen"/>
      <selection activeCell="H106" sqref="H106"/>
      <selection pane="topRight" activeCell="H106" sqref="H106"/>
    </sheetView>
  </sheetViews>
  <sheetFormatPr defaultRowHeight="15" customHeight="1"/>
  <cols>
    <col min="1" max="1" width="1" style="1" customWidth="1"/>
    <col min="2" max="2" width="11.5" style="1" customWidth="1"/>
    <col min="3" max="4" width="9" style="1"/>
    <col min="5" max="5" width="11.5" style="2" bestFit="1" customWidth="1"/>
    <col min="6" max="8" width="10.5" style="2" bestFit="1" customWidth="1"/>
    <col min="9" max="9" width="10.625" style="1" bestFit="1" customWidth="1"/>
    <col min="10" max="12" width="9.625" style="1" bestFit="1" customWidth="1"/>
    <col min="13" max="13" width="10.625" style="1" bestFit="1" customWidth="1"/>
    <col min="14" max="16" width="9.625" style="1" bestFit="1" customWidth="1"/>
    <col min="17" max="17" width="10.625" style="1" bestFit="1" customWidth="1"/>
    <col min="18" max="20" width="9.625" style="1" bestFit="1" customWidth="1"/>
    <col min="21" max="21" width="10.625" style="1" bestFit="1" customWidth="1"/>
    <col min="22" max="24" width="9.625" style="1" bestFit="1" customWidth="1"/>
    <col min="25" max="25" width="10.625" style="1" bestFit="1" customWidth="1"/>
    <col min="26" max="26" width="10.5" style="1" bestFit="1" customWidth="1"/>
    <col min="27" max="28" width="9.625" style="1" bestFit="1" customWidth="1"/>
    <col min="29" max="29" width="10.625" style="1" bestFit="1" customWidth="1"/>
    <col min="30" max="30" width="9.625" style="1" bestFit="1" customWidth="1"/>
    <col min="31" max="31" width="10.5" style="1" bestFit="1" customWidth="1"/>
    <col min="32" max="32" width="9.625" style="1" bestFit="1" customWidth="1"/>
    <col min="33" max="33" width="10.625" style="1" bestFit="1" customWidth="1"/>
    <col min="34" max="36" width="9.625" style="1" bestFit="1" customWidth="1"/>
    <col min="37" max="16384" width="9" style="1"/>
  </cols>
  <sheetData>
    <row r="1" spans="2:28" ht="7.5" customHeight="1" thickBot="1"/>
    <row r="2" spans="2:28" ht="27" thickTop="1" thickBot="1">
      <c r="B2" s="209" t="s">
        <v>74</v>
      </c>
      <c r="C2" s="210"/>
      <c r="D2" s="210"/>
      <c r="E2" s="210"/>
      <c r="F2" s="210"/>
      <c r="G2" s="210"/>
      <c r="H2" s="211"/>
    </row>
    <row r="3" spans="2:28" ht="15" customHeight="1" thickTop="1" thickBot="1"/>
    <row r="4" spans="2:28" ht="15" customHeight="1">
      <c r="B4" s="218" t="s">
        <v>40</v>
      </c>
      <c r="C4" s="219"/>
      <c r="D4" s="219"/>
      <c r="E4" s="219" t="s">
        <v>75</v>
      </c>
      <c r="F4" s="219"/>
      <c r="G4" s="219"/>
      <c r="H4" s="220"/>
      <c r="I4" s="214" t="s">
        <v>77</v>
      </c>
      <c r="J4" s="215"/>
      <c r="K4" s="215"/>
      <c r="L4" s="216"/>
      <c r="M4" s="214" t="s">
        <v>79</v>
      </c>
      <c r="N4" s="215"/>
      <c r="O4" s="215"/>
      <c r="P4" s="216"/>
      <c r="Q4" s="214" t="s">
        <v>81</v>
      </c>
      <c r="R4" s="215"/>
      <c r="S4" s="215"/>
      <c r="T4" s="216"/>
      <c r="U4" s="214" t="s">
        <v>83</v>
      </c>
      <c r="V4" s="215"/>
      <c r="W4" s="215"/>
      <c r="X4" s="216"/>
      <c r="Y4" s="214" t="s">
        <v>85</v>
      </c>
      <c r="Z4" s="215"/>
      <c r="AA4" s="215"/>
      <c r="AB4" s="216"/>
    </row>
    <row r="5" spans="2:28" ht="15" customHeight="1">
      <c r="B5" s="217" t="s">
        <v>0</v>
      </c>
      <c r="C5" s="201"/>
      <c r="D5" s="201"/>
      <c r="E5" s="6" t="s">
        <v>15</v>
      </c>
      <c r="F5" s="7" t="s">
        <v>17</v>
      </c>
      <c r="G5" s="100" t="s">
        <v>19</v>
      </c>
      <c r="H5" s="16" t="s">
        <v>21</v>
      </c>
      <c r="I5" s="17" t="s">
        <v>14</v>
      </c>
      <c r="J5" s="11" t="s">
        <v>16</v>
      </c>
      <c r="K5" s="12" t="s">
        <v>18</v>
      </c>
      <c r="L5" s="18" t="s">
        <v>20</v>
      </c>
      <c r="M5" s="17" t="s">
        <v>14</v>
      </c>
      <c r="N5" s="11" t="s">
        <v>16</v>
      </c>
      <c r="O5" s="12" t="s">
        <v>18</v>
      </c>
      <c r="P5" s="18" t="s">
        <v>20</v>
      </c>
      <c r="Q5" s="17" t="s">
        <v>14</v>
      </c>
      <c r="R5" s="11" t="s">
        <v>16</v>
      </c>
      <c r="S5" s="12" t="s">
        <v>18</v>
      </c>
      <c r="T5" s="18" t="s">
        <v>20</v>
      </c>
      <c r="U5" s="17" t="s">
        <v>14</v>
      </c>
      <c r="V5" s="11" t="s">
        <v>16</v>
      </c>
      <c r="W5" s="12" t="s">
        <v>18</v>
      </c>
      <c r="X5" s="18" t="s">
        <v>20</v>
      </c>
      <c r="Y5" s="17" t="s">
        <v>14</v>
      </c>
      <c r="Z5" s="11" t="s">
        <v>16</v>
      </c>
      <c r="AA5" s="12" t="s">
        <v>18</v>
      </c>
      <c r="AB5" s="18" t="s">
        <v>20</v>
      </c>
    </row>
    <row r="6" spans="2:28" ht="15" customHeight="1">
      <c r="B6" s="206" t="s">
        <v>9</v>
      </c>
      <c r="C6" s="195" t="s">
        <v>1</v>
      </c>
      <c r="D6" s="195"/>
      <c r="E6" s="19">
        <f>I6+M6+Q6+U6+Y6</f>
        <v>954653</v>
      </c>
      <c r="F6" s="20">
        <f t="shared" ref="F6:H16" si="0">J6+N6+R6+V6+Z6</f>
        <v>299222</v>
      </c>
      <c r="G6" s="21">
        <f t="shared" si="0"/>
        <v>298349</v>
      </c>
      <c r="H6" s="31">
        <f t="shared" si="0"/>
        <v>357082</v>
      </c>
      <c r="I6" s="32">
        <f>E37</f>
        <v>169792</v>
      </c>
      <c r="J6" s="20">
        <f t="shared" ref="J6:L16" si="1">F37</f>
        <v>52972</v>
      </c>
      <c r="K6" s="21">
        <f t="shared" si="1"/>
        <v>53890</v>
      </c>
      <c r="L6" s="33">
        <f t="shared" si="1"/>
        <v>62930</v>
      </c>
      <c r="M6" s="32">
        <f>E50</f>
        <v>228655</v>
      </c>
      <c r="N6" s="20">
        <f t="shared" ref="N6:P16" si="2">F50</f>
        <v>71020</v>
      </c>
      <c r="O6" s="21">
        <f t="shared" si="2"/>
        <v>71441</v>
      </c>
      <c r="P6" s="33">
        <f t="shared" si="2"/>
        <v>86194</v>
      </c>
      <c r="Q6" s="32">
        <f>E63</f>
        <v>227175</v>
      </c>
      <c r="R6" s="20">
        <f t="shared" ref="R6:T16" si="3">F63</f>
        <v>71764</v>
      </c>
      <c r="S6" s="21">
        <f t="shared" si="3"/>
        <v>70861</v>
      </c>
      <c r="T6" s="33">
        <f t="shared" si="3"/>
        <v>84550</v>
      </c>
      <c r="U6" s="32">
        <f>E76</f>
        <v>220128</v>
      </c>
      <c r="V6" s="20">
        <f t="shared" ref="V6:X16" si="4">F76</f>
        <v>69746</v>
      </c>
      <c r="W6" s="21">
        <f t="shared" si="4"/>
        <v>67715</v>
      </c>
      <c r="X6" s="33">
        <f t="shared" si="4"/>
        <v>82667</v>
      </c>
      <c r="Y6" s="32">
        <f>E89</f>
        <v>108903</v>
      </c>
      <c r="Z6" s="20">
        <f t="shared" ref="Z6:AB16" si="5">F89</f>
        <v>33720</v>
      </c>
      <c r="AA6" s="21">
        <f t="shared" si="5"/>
        <v>34442</v>
      </c>
      <c r="AB6" s="33">
        <f t="shared" si="5"/>
        <v>40741</v>
      </c>
    </row>
    <row r="7" spans="2:28" ht="15" customHeight="1">
      <c r="B7" s="206"/>
      <c r="C7" s="194" t="s">
        <v>2</v>
      </c>
      <c r="D7" s="4" t="s">
        <v>3</v>
      </c>
      <c r="E7" s="22">
        <f t="shared" ref="E7:F16" si="6">I7+M7+Q7+U7+Y7</f>
        <v>488872</v>
      </c>
      <c r="F7" s="23">
        <f>J7+N7+R7+V7+Z7</f>
        <v>156019</v>
      </c>
      <c r="G7" s="24">
        <f t="shared" si="0"/>
        <v>151202</v>
      </c>
      <c r="H7" s="34">
        <f t="shared" si="0"/>
        <v>181651</v>
      </c>
      <c r="I7" s="35">
        <f t="shared" ref="I7:I16" si="7">E38</f>
        <v>86683</v>
      </c>
      <c r="J7" s="23">
        <f t="shared" si="1"/>
        <v>27626</v>
      </c>
      <c r="K7" s="24">
        <f t="shared" si="1"/>
        <v>27155</v>
      </c>
      <c r="L7" s="36">
        <f t="shared" si="1"/>
        <v>31902</v>
      </c>
      <c r="M7" s="35">
        <f t="shared" ref="M7:M16" si="8">E51</f>
        <v>117332</v>
      </c>
      <c r="N7" s="23">
        <f t="shared" si="2"/>
        <v>37067</v>
      </c>
      <c r="O7" s="24">
        <f t="shared" si="2"/>
        <v>36258</v>
      </c>
      <c r="P7" s="36">
        <f t="shared" si="2"/>
        <v>44007</v>
      </c>
      <c r="Q7" s="35">
        <f t="shared" ref="Q7:Q16" si="9">E64</f>
        <v>116572</v>
      </c>
      <c r="R7" s="23">
        <f t="shared" si="3"/>
        <v>37485</v>
      </c>
      <c r="S7" s="24">
        <f t="shared" si="3"/>
        <v>36014</v>
      </c>
      <c r="T7" s="36">
        <f t="shared" si="3"/>
        <v>43073</v>
      </c>
      <c r="U7" s="35">
        <f t="shared" ref="U7:U16" si="10">E77</f>
        <v>112602</v>
      </c>
      <c r="V7" s="23">
        <f t="shared" si="4"/>
        <v>36403</v>
      </c>
      <c r="W7" s="24">
        <f t="shared" si="4"/>
        <v>34273</v>
      </c>
      <c r="X7" s="36">
        <f t="shared" si="4"/>
        <v>41926</v>
      </c>
      <c r="Y7" s="35">
        <f t="shared" ref="Y7:Y16" si="11">E90</f>
        <v>55683</v>
      </c>
      <c r="Z7" s="23">
        <f t="shared" si="5"/>
        <v>17438</v>
      </c>
      <c r="AA7" s="24">
        <f t="shared" si="5"/>
        <v>17502</v>
      </c>
      <c r="AB7" s="36">
        <f t="shared" si="5"/>
        <v>20743</v>
      </c>
    </row>
    <row r="8" spans="2:28" ht="15" customHeight="1">
      <c r="B8" s="206"/>
      <c r="C8" s="194"/>
      <c r="D8" s="99" t="s">
        <v>4</v>
      </c>
      <c r="E8" s="25">
        <f t="shared" si="6"/>
        <v>465781</v>
      </c>
      <c r="F8" s="26">
        <f t="shared" si="6"/>
        <v>143203</v>
      </c>
      <c r="G8" s="27">
        <f t="shared" si="0"/>
        <v>147147</v>
      </c>
      <c r="H8" s="37">
        <f t="shared" si="0"/>
        <v>175431</v>
      </c>
      <c r="I8" s="38">
        <f t="shared" si="7"/>
        <v>83109</v>
      </c>
      <c r="J8" s="26">
        <f t="shared" si="1"/>
        <v>25346</v>
      </c>
      <c r="K8" s="27">
        <f t="shared" si="1"/>
        <v>26735</v>
      </c>
      <c r="L8" s="39">
        <f t="shared" si="1"/>
        <v>31028</v>
      </c>
      <c r="M8" s="38">
        <f t="shared" si="8"/>
        <v>111323</v>
      </c>
      <c r="N8" s="26">
        <f t="shared" si="2"/>
        <v>33953</v>
      </c>
      <c r="O8" s="27">
        <f t="shared" si="2"/>
        <v>35183</v>
      </c>
      <c r="P8" s="39">
        <f t="shared" si="2"/>
        <v>42187</v>
      </c>
      <c r="Q8" s="38">
        <f t="shared" si="9"/>
        <v>110603</v>
      </c>
      <c r="R8" s="26">
        <f t="shared" si="3"/>
        <v>34279</v>
      </c>
      <c r="S8" s="27">
        <f t="shared" si="3"/>
        <v>34847</v>
      </c>
      <c r="T8" s="39">
        <f t="shared" si="3"/>
        <v>41477</v>
      </c>
      <c r="U8" s="38">
        <f t="shared" si="10"/>
        <v>107526</v>
      </c>
      <c r="V8" s="26">
        <f t="shared" si="4"/>
        <v>33343</v>
      </c>
      <c r="W8" s="27">
        <f t="shared" si="4"/>
        <v>33442</v>
      </c>
      <c r="X8" s="39">
        <f t="shared" si="4"/>
        <v>40741</v>
      </c>
      <c r="Y8" s="38">
        <f t="shared" si="11"/>
        <v>53220</v>
      </c>
      <c r="Z8" s="26">
        <f t="shared" si="5"/>
        <v>16282</v>
      </c>
      <c r="AA8" s="27">
        <f t="shared" si="5"/>
        <v>16940</v>
      </c>
      <c r="AB8" s="39">
        <f t="shared" si="5"/>
        <v>19998</v>
      </c>
    </row>
    <row r="9" spans="2:28" ht="15" customHeight="1">
      <c r="B9" s="206"/>
      <c r="C9" s="202" t="s">
        <v>27</v>
      </c>
      <c r="D9" s="58" t="s">
        <v>28</v>
      </c>
      <c r="E9" s="59">
        <f t="shared" si="6"/>
        <v>779162</v>
      </c>
      <c r="F9" s="60">
        <f t="shared" si="6"/>
        <v>247869</v>
      </c>
      <c r="G9" s="61">
        <f t="shared" si="0"/>
        <v>238098</v>
      </c>
      <c r="H9" s="66">
        <f t="shared" si="0"/>
        <v>293195</v>
      </c>
      <c r="I9" s="68">
        <f t="shared" si="7"/>
        <v>150746</v>
      </c>
      <c r="J9" s="60">
        <f t="shared" si="1"/>
        <v>47605</v>
      </c>
      <c r="K9" s="61">
        <f t="shared" si="1"/>
        <v>47378</v>
      </c>
      <c r="L9" s="69">
        <f t="shared" si="1"/>
        <v>55763</v>
      </c>
      <c r="M9" s="68">
        <f t="shared" si="8"/>
        <v>180260</v>
      </c>
      <c r="N9" s="60">
        <f t="shared" si="2"/>
        <v>56654</v>
      </c>
      <c r="O9" s="61">
        <f t="shared" si="2"/>
        <v>54719</v>
      </c>
      <c r="P9" s="69">
        <f t="shared" si="2"/>
        <v>68887</v>
      </c>
      <c r="Q9" s="68">
        <f t="shared" si="9"/>
        <v>178179</v>
      </c>
      <c r="R9" s="60">
        <f t="shared" si="3"/>
        <v>57480</v>
      </c>
      <c r="S9" s="61">
        <f t="shared" si="3"/>
        <v>54111</v>
      </c>
      <c r="T9" s="69">
        <f t="shared" si="3"/>
        <v>66588</v>
      </c>
      <c r="U9" s="68">
        <f t="shared" si="10"/>
        <v>177690</v>
      </c>
      <c r="V9" s="60">
        <f t="shared" si="4"/>
        <v>57270</v>
      </c>
      <c r="W9" s="61">
        <f t="shared" si="4"/>
        <v>53027</v>
      </c>
      <c r="X9" s="69">
        <f t="shared" si="4"/>
        <v>67393</v>
      </c>
      <c r="Y9" s="68">
        <f t="shared" si="11"/>
        <v>92287</v>
      </c>
      <c r="Z9" s="60">
        <f t="shared" si="5"/>
        <v>28860</v>
      </c>
      <c r="AA9" s="61">
        <f t="shared" si="5"/>
        <v>28863</v>
      </c>
      <c r="AB9" s="69">
        <f t="shared" si="5"/>
        <v>34564</v>
      </c>
    </row>
    <row r="10" spans="2:28" ht="15" customHeight="1">
      <c r="B10" s="206"/>
      <c r="C10" s="202"/>
      <c r="D10" s="62" t="s">
        <v>29</v>
      </c>
      <c r="E10" s="63">
        <f t="shared" si="6"/>
        <v>175491</v>
      </c>
      <c r="F10" s="64">
        <f t="shared" si="6"/>
        <v>51353</v>
      </c>
      <c r="G10" s="65">
        <f t="shared" si="0"/>
        <v>60251</v>
      </c>
      <c r="H10" s="67">
        <f t="shared" si="0"/>
        <v>63887</v>
      </c>
      <c r="I10" s="70">
        <f t="shared" si="7"/>
        <v>19046</v>
      </c>
      <c r="J10" s="64">
        <f t="shared" si="1"/>
        <v>5367</v>
      </c>
      <c r="K10" s="65">
        <f t="shared" si="1"/>
        <v>6512</v>
      </c>
      <c r="L10" s="71">
        <f t="shared" si="1"/>
        <v>7167</v>
      </c>
      <c r="M10" s="70">
        <f t="shared" si="8"/>
        <v>48395</v>
      </c>
      <c r="N10" s="64">
        <f t="shared" si="2"/>
        <v>14366</v>
      </c>
      <c r="O10" s="65">
        <f t="shared" si="2"/>
        <v>16722</v>
      </c>
      <c r="P10" s="71">
        <f t="shared" si="2"/>
        <v>17307</v>
      </c>
      <c r="Q10" s="70">
        <f t="shared" si="9"/>
        <v>48996</v>
      </c>
      <c r="R10" s="64">
        <f t="shared" si="3"/>
        <v>14284</v>
      </c>
      <c r="S10" s="65">
        <f t="shared" si="3"/>
        <v>16750</v>
      </c>
      <c r="T10" s="71">
        <f t="shared" si="3"/>
        <v>17962</v>
      </c>
      <c r="U10" s="70">
        <f t="shared" si="10"/>
        <v>42438</v>
      </c>
      <c r="V10" s="64">
        <f t="shared" si="4"/>
        <v>12476</v>
      </c>
      <c r="W10" s="65">
        <f t="shared" si="4"/>
        <v>14688</v>
      </c>
      <c r="X10" s="71">
        <f t="shared" si="4"/>
        <v>15274</v>
      </c>
      <c r="Y10" s="70">
        <f t="shared" si="11"/>
        <v>16616</v>
      </c>
      <c r="Z10" s="64">
        <f t="shared" si="5"/>
        <v>4860</v>
      </c>
      <c r="AA10" s="65">
        <f t="shared" si="5"/>
        <v>5579</v>
      </c>
      <c r="AB10" s="71">
        <f t="shared" si="5"/>
        <v>6177</v>
      </c>
    </row>
    <row r="11" spans="2:28" ht="15" customHeight="1">
      <c r="B11" s="206"/>
      <c r="C11" s="194" t="s">
        <v>5</v>
      </c>
      <c r="D11" s="4" t="s">
        <v>6</v>
      </c>
      <c r="E11" s="22">
        <f t="shared" si="6"/>
        <v>797766</v>
      </c>
      <c r="F11" s="23">
        <f t="shared" si="6"/>
        <v>254852</v>
      </c>
      <c r="G11" s="24">
        <f t="shared" si="0"/>
        <v>245404</v>
      </c>
      <c r="H11" s="34">
        <f t="shared" si="0"/>
        <v>297510</v>
      </c>
      <c r="I11" s="35">
        <f t="shared" si="7"/>
        <v>142003</v>
      </c>
      <c r="J11" s="23">
        <f t="shared" si="1"/>
        <v>45200</v>
      </c>
      <c r="K11" s="24">
        <f t="shared" si="1"/>
        <v>44500</v>
      </c>
      <c r="L11" s="36">
        <f t="shared" si="1"/>
        <v>52303</v>
      </c>
      <c r="M11" s="35">
        <f t="shared" si="8"/>
        <v>191162</v>
      </c>
      <c r="N11" s="23">
        <f t="shared" si="2"/>
        <v>60504</v>
      </c>
      <c r="O11" s="24">
        <f t="shared" si="2"/>
        <v>58731</v>
      </c>
      <c r="P11" s="36">
        <f t="shared" si="2"/>
        <v>71927</v>
      </c>
      <c r="Q11" s="35">
        <f t="shared" si="9"/>
        <v>189876</v>
      </c>
      <c r="R11" s="23">
        <f t="shared" si="3"/>
        <v>61098</v>
      </c>
      <c r="S11" s="24">
        <f t="shared" si="3"/>
        <v>58308</v>
      </c>
      <c r="T11" s="36">
        <f t="shared" si="3"/>
        <v>70470</v>
      </c>
      <c r="U11" s="35">
        <f t="shared" si="10"/>
        <v>184088</v>
      </c>
      <c r="V11" s="23">
        <f t="shared" si="4"/>
        <v>59482</v>
      </c>
      <c r="W11" s="24">
        <f t="shared" si="4"/>
        <v>55581</v>
      </c>
      <c r="X11" s="36">
        <f t="shared" si="4"/>
        <v>69025</v>
      </c>
      <c r="Y11" s="35">
        <f t="shared" si="11"/>
        <v>90637</v>
      </c>
      <c r="Z11" s="23">
        <f t="shared" si="5"/>
        <v>28568</v>
      </c>
      <c r="AA11" s="24">
        <f t="shared" si="5"/>
        <v>28284</v>
      </c>
      <c r="AB11" s="36">
        <f t="shared" si="5"/>
        <v>33785</v>
      </c>
    </row>
    <row r="12" spans="2:28" ht="15" customHeight="1">
      <c r="B12" s="206"/>
      <c r="C12" s="194"/>
      <c r="D12" s="5" t="s">
        <v>7</v>
      </c>
      <c r="E12" s="28">
        <f t="shared" si="6"/>
        <v>156887</v>
      </c>
      <c r="F12" s="29">
        <f t="shared" si="6"/>
        <v>44370</v>
      </c>
      <c r="G12" s="30">
        <f t="shared" si="0"/>
        <v>52945</v>
      </c>
      <c r="H12" s="40">
        <f t="shared" si="0"/>
        <v>59572</v>
      </c>
      <c r="I12" s="41">
        <f t="shared" si="7"/>
        <v>27789</v>
      </c>
      <c r="J12" s="29">
        <f t="shared" si="1"/>
        <v>7772</v>
      </c>
      <c r="K12" s="30">
        <f t="shared" si="1"/>
        <v>9390</v>
      </c>
      <c r="L12" s="42">
        <f t="shared" si="1"/>
        <v>10627</v>
      </c>
      <c r="M12" s="41">
        <f t="shared" si="8"/>
        <v>37493</v>
      </c>
      <c r="N12" s="29">
        <f t="shared" si="2"/>
        <v>10516</v>
      </c>
      <c r="O12" s="30">
        <f t="shared" si="2"/>
        <v>12710</v>
      </c>
      <c r="P12" s="42">
        <f t="shared" si="2"/>
        <v>14267</v>
      </c>
      <c r="Q12" s="41">
        <f t="shared" si="9"/>
        <v>37299</v>
      </c>
      <c r="R12" s="29">
        <f t="shared" si="3"/>
        <v>10666</v>
      </c>
      <c r="S12" s="30">
        <f t="shared" si="3"/>
        <v>12553</v>
      </c>
      <c r="T12" s="42">
        <f t="shared" si="3"/>
        <v>14080</v>
      </c>
      <c r="U12" s="41">
        <f t="shared" si="10"/>
        <v>36040</v>
      </c>
      <c r="V12" s="29">
        <f t="shared" si="4"/>
        <v>10264</v>
      </c>
      <c r="W12" s="30">
        <f t="shared" si="4"/>
        <v>12134</v>
      </c>
      <c r="X12" s="42">
        <f t="shared" si="4"/>
        <v>13642</v>
      </c>
      <c r="Y12" s="41">
        <f t="shared" si="11"/>
        <v>18266</v>
      </c>
      <c r="Z12" s="29">
        <f t="shared" si="5"/>
        <v>5152</v>
      </c>
      <c r="AA12" s="30">
        <f t="shared" si="5"/>
        <v>6158</v>
      </c>
      <c r="AB12" s="42">
        <f t="shared" si="5"/>
        <v>6956</v>
      </c>
    </row>
    <row r="13" spans="2:28" ht="15" customHeight="1">
      <c r="B13" s="206"/>
      <c r="C13" s="194"/>
      <c r="D13" s="99" t="s">
        <v>8</v>
      </c>
      <c r="E13" s="49">
        <f>E12/E6</f>
        <v>0.16433929396335631</v>
      </c>
      <c r="F13" s="50">
        <f t="shared" ref="F13:H13" si="12">F12/F6</f>
        <v>0.14828455126962589</v>
      </c>
      <c r="G13" s="51">
        <f t="shared" si="12"/>
        <v>0.17745995461690839</v>
      </c>
      <c r="H13" s="72">
        <f t="shared" si="12"/>
        <v>0.16683002783674339</v>
      </c>
      <c r="I13" s="73">
        <f t="shared" si="7"/>
        <v>0.16366495476818696</v>
      </c>
      <c r="J13" s="50">
        <f t="shared" si="1"/>
        <v>0.14671902136978027</v>
      </c>
      <c r="K13" s="51">
        <f t="shared" si="1"/>
        <v>0.17424383002412322</v>
      </c>
      <c r="L13" s="74">
        <f t="shared" si="1"/>
        <v>0.1688701732083267</v>
      </c>
      <c r="M13" s="73">
        <f t="shared" si="8"/>
        <v>0.16397192276573877</v>
      </c>
      <c r="N13" s="50">
        <f t="shared" si="2"/>
        <v>0.14807096592509153</v>
      </c>
      <c r="O13" s="51">
        <f t="shared" si="2"/>
        <v>0.17790904382637421</v>
      </c>
      <c r="P13" s="74">
        <f t="shared" si="2"/>
        <v>0.165521962085528</v>
      </c>
      <c r="Q13" s="73">
        <f t="shared" si="9"/>
        <v>0.16418620006602838</v>
      </c>
      <c r="R13" s="50">
        <f t="shared" si="3"/>
        <v>0.14862605205952845</v>
      </c>
      <c r="S13" s="51">
        <f t="shared" si="3"/>
        <v>0.17714963096766909</v>
      </c>
      <c r="T13" s="74">
        <f t="shared" si="3"/>
        <v>0.16652868125369605</v>
      </c>
      <c r="U13" s="73">
        <f t="shared" si="10"/>
        <v>0.16372292484372727</v>
      </c>
      <c r="V13" s="50">
        <f t="shared" si="4"/>
        <v>0.14716256129383765</v>
      </c>
      <c r="W13" s="51">
        <f t="shared" si="4"/>
        <v>0.17919220261389648</v>
      </c>
      <c r="X13" s="74">
        <f t="shared" si="4"/>
        <v>0.16502352813093496</v>
      </c>
      <c r="Y13" s="73">
        <f t="shared" si="11"/>
        <v>0.16772724351027979</v>
      </c>
      <c r="Z13" s="50">
        <f t="shared" si="5"/>
        <v>0.15278766310794781</v>
      </c>
      <c r="AA13" s="51">
        <f t="shared" si="5"/>
        <v>0.17879333372045758</v>
      </c>
      <c r="AB13" s="74">
        <f t="shared" si="5"/>
        <v>0.17073709530939349</v>
      </c>
    </row>
    <row r="14" spans="2:28" ht="15" customHeight="1">
      <c r="B14" s="206" t="s">
        <v>13</v>
      </c>
      <c r="C14" s="195" t="s">
        <v>10</v>
      </c>
      <c r="D14" s="195"/>
      <c r="E14" s="19">
        <f t="shared" si="6"/>
        <v>519879155</v>
      </c>
      <c r="F14" s="20">
        <f t="shared" si="6"/>
        <v>179290916</v>
      </c>
      <c r="G14" s="21">
        <f t="shared" si="0"/>
        <v>160894242</v>
      </c>
      <c r="H14" s="31">
        <f t="shared" si="0"/>
        <v>179693997</v>
      </c>
      <c r="I14" s="32">
        <f t="shared" si="7"/>
        <v>92702396</v>
      </c>
      <c r="J14" s="20">
        <f t="shared" si="1"/>
        <v>32069305</v>
      </c>
      <c r="K14" s="21">
        <f t="shared" si="1"/>
        <v>28764248</v>
      </c>
      <c r="L14" s="33">
        <f t="shared" si="1"/>
        <v>31868843</v>
      </c>
      <c r="M14" s="32">
        <f t="shared" si="8"/>
        <v>124345462</v>
      </c>
      <c r="N14" s="20">
        <f t="shared" si="2"/>
        <v>42450893</v>
      </c>
      <c r="O14" s="21">
        <f t="shared" si="2"/>
        <v>38506388</v>
      </c>
      <c r="P14" s="33">
        <f t="shared" si="2"/>
        <v>43388181</v>
      </c>
      <c r="Q14" s="32">
        <f t="shared" si="9"/>
        <v>124191191</v>
      </c>
      <c r="R14" s="20">
        <f t="shared" si="3"/>
        <v>43083225</v>
      </c>
      <c r="S14" s="21">
        <f t="shared" si="3"/>
        <v>38531624</v>
      </c>
      <c r="T14" s="33">
        <f t="shared" si="3"/>
        <v>42576342</v>
      </c>
      <c r="U14" s="32">
        <f t="shared" si="10"/>
        <v>119691974</v>
      </c>
      <c r="V14" s="20">
        <f t="shared" si="4"/>
        <v>41797764</v>
      </c>
      <c r="W14" s="21">
        <f t="shared" si="4"/>
        <v>36499741</v>
      </c>
      <c r="X14" s="33">
        <f t="shared" si="4"/>
        <v>41394469</v>
      </c>
      <c r="Y14" s="32">
        <f t="shared" si="11"/>
        <v>58948132</v>
      </c>
      <c r="Z14" s="20">
        <f t="shared" si="5"/>
        <v>19889729</v>
      </c>
      <c r="AA14" s="21">
        <f t="shared" si="5"/>
        <v>18592241</v>
      </c>
      <c r="AB14" s="33">
        <f t="shared" si="5"/>
        <v>20466162</v>
      </c>
    </row>
    <row r="15" spans="2:28" ht="15" customHeight="1">
      <c r="B15" s="206"/>
      <c r="C15" s="196" t="s">
        <v>11</v>
      </c>
      <c r="D15" s="196"/>
      <c r="E15" s="52">
        <f t="shared" si="6"/>
        <v>510890255</v>
      </c>
      <c r="F15" s="53">
        <f t="shared" si="6"/>
        <v>176213416</v>
      </c>
      <c r="G15" s="54">
        <f t="shared" si="0"/>
        <v>158504642</v>
      </c>
      <c r="H15" s="55">
        <f t="shared" si="0"/>
        <v>176172197</v>
      </c>
      <c r="I15" s="56">
        <f t="shared" si="7"/>
        <v>90474146</v>
      </c>
      <c r="J15" s="53">
        <f t="shared" si="1"/>
        <v>31261905</v>
      </c>
      <c r="K15" s="54">
        <f t="shared" si="1"/>
        <v>28421898</v>
      </c>
      <c r="L15" s="57">
        <f t="shared" si="1"/>
        <v>30790343</v>
      </c>
      <c r="M15" s="56">
        <f t="shared" si="8"/>
        <v>122220262</v>
      </c>
      <c r="N15" s="53">
        <f t="shared" si="2"/>
        <v>41762193</v>
      </c>
      <c r="O15" s="54">
        <f t="shared" si="2"/>
        <v>37911038</v>
      </c>
      <c r="P15" s="57">
        <f t="shared" si="2"/>
        <v>42547031</v>
      </c>
      <c r="Q15" s="56">
        <f t="shared" si="9"/>
        <v>122258391</v>
      </c>
      <c r="R15" s="53">
        <f t="shared" si="3"/>
        <v>42340075</v>
      </c>
      <c r="S15" s="54">
        <f t="shared" si="3"/>
        <v>37928274</v>
      </c>
      <c r="T15" s="57">
        <f t="shared" si="3"/>
        <v>41990042</v>
      </c>
      <c r="U15" s="56">
        <f t="shared" si="10"/>
        <v>118138474</v>
      </c>
      <c r="V15" s="53">
        <f t="shared" si="4"/>
        <v>41247264</v>
      </c>
      <c r="W15" s="54">
        <f t="shared" si="4"/>
        <v>35951791</v>
      </c>
      <c r="X15" s="57">
        <f t="shared" si="4"/>
        <v>40939419</v>
      </c>
      <c r="Y15" s="56">
        <f t="shared" si="11"/>
        <v>57798982</v>
      </c>
      <c r="Z15" s="53">
        <f t="shared" si="5"/>
        <v>19601979</v>
      </c>
      <c r="AA15" s="54">
        <f t="shared" si="5"/>
        <v>18291641</v>
      </c>
      <c r="AB15" s="57">
        <f t="shared" si="5"/>
        <v>19905362</v>
      </c>
    </row>
    <row r="16" spans="2:28" ht="15" customHeight="1" thickBot="1">
      <c r="B16" s="207"/>
      <c r="C16" s="208" t="s">
        <v>12</v>
      </c>
      <c r="D16" s="208"/>
      <c r="E16" s="43">
        <f t="shared" si="6"/>
        <v>8988900</v>
      </c>
      <c r="F16" s="44">
        <f t="shared" si="6"/>
        <v>3077500</v>
      </c>
      <c r="G16" s="45">
        <f t="shared" si="0"/>
        <v>2389600</v>
      </c>
      <c r="H16" s="46">
        <f t="shared" si="0"/>
        <v>3521800</v>
      </c>
      <c r="I16" s="47">
        <f t="shared" si="7"/>
        <v>2228250</v>
      </c>
      <c r="J16" s="44">
        <f t="shared" si="1"/>
        <v>807400</v>
      </c>
      <c r="K16" s="45">
        <f t="shared" si="1"/>
        <v>342350</v>
      </c>
      <c r="L16" s="48">
        <f t="shared" si="1"/>
        <v>1078500</v>
      </c>
      <c r="M16" s="47">
        <f t="shared" si="8"/>
        <v>2125200</v>
      </c>
      <c r="N16" s="44">
        <f t="shared" si="2"/>
        <v>688700</v>
      </c>
      <c r="O16" s="45">
        <f t="shared" si="2"/>
        <v>595350</v>
      </c>
      <c r="P16" s="48">
        <f t="shared" si="2"/>
        <v>841150</v>
      </c>
      <c r="Q16" s="47">
        <f t="shared" si="9"/>
        <v>1932800</v>
      </c>
      <c r="R16" s="44">
        <f t="shared" si="3"/>
        <v>743150</v>
      </c>
      <c r="S16" s="45">
        <f t="shared" si="3"/>
        <v>603350</v>
      </c>
      <c r="T16" s="48">
        <f t="shared" si="3"/>
        <v>586300</v>
      </c>
      <c r="U16" s="47">
        <f t="shared" si="10"/>
        <v>1553500</v>
      </c>
      <c r="V16" s="44">
        <f t="shared" si="4"/>
        <v>550500</v>
      </c>
      <c r="W16" s="45">
        <f t="shared" si="4"/>
        <v>547950</v>
      </c>
      <c r="X16" s="48">
        <f t="shared" si="4"/>
        <v>455050</v>
      </c>
      <c r="Y16" s="47">
        <f t="shared" si="11"/>
        <v>1149150</v>
      </c>
      <c r="Z16" s="44">
        <f t="shared" si="5"/>
        <v>287750</v>
      </c>
      <c r="AA16" s="45">
        <f t="shared" si="5"/>
        <v>300600</v>
      </c>
      <c r="AB16" s="48">
        <f t="shared" si="5"/>
        <v>560800</v>
      </c>
    </row>
    <row r="18" spans="2:9" ht="15" customHeight="1" thickBot="1">
      <c r="B18" s="1" t="s">
        <v>22</v>
      </c>
    </row>
    <row r="19" spans="2:9" ht="15" customHeight="1">
      <c r="B19" s="212" t="s">
        <v>0</v>
      </c>
      <c r="C19" s="213"/>
      <c r="D19" s="213"/>
      <c r="E19" s="13" t="s">
        <v>15</v>
      </c>
      <c r="F19" s="14" t="s">
        <v>30</v>
      </c>
      <c r="G19" s="101" t="s">
        <v>19</v>
      </c>
      <c r="H19" s="15" t="s">
        <v>21</v>
      </c>
    </row>
    <row r="20" spans="2:9" ht="15" customHeight="1">
      <c r="B20" s="206" t="s">
        <v>32</v>
      </c>
      <c r="C20" s="195" t="s">
        <v>1</v>
      </c>
      <c r="D20" s="195"/>
      <c r="E20" s="19">
        <f>E6/31</f>
        <v>30795.258064516129</v>
      </c>
      <c r="F20" s="20">
        <f t="shared" ref="F20:H20" si="13">F6/31</f>
        <v>9652.322580645161</v>
      </c>
      <c r="G20" s="21">
        <f t="shared" si="13"/>
        <v>9624.1612903225814</v>
      </c>
      <c r="H20" s="33">
        <f t="shared" si="13"/>
        <v>11518.774193548386</v>
      </c>
      <c r="I20" s="8"/>
    </row>
    <row r="21" spans="2:9" ht="15" customHeight="1">
      <c r="B21" s="206"/>
      <c r="C21" s="194" t="s">
        <v>2</v>
      </c>
      <c r="D21" s="4" t="s">
        <v>3</v>
      </c>
      <c r="E21" s="22">
        <f t="shared" ref="E21:H22" si="14">E7/31</f>
        <v>15770.064516129032</v>
      </c>
      <c r="F21" s="23">
        <f t="shared" si="14"/>
        <v>5032.8709677419356</v>
      </c>
      <c r="G21" s="24">
        <f t="shared" si="14"/>
        <v>4877.4838709677415</v>
      </c>
      <c r="H21" s="36">
        <f t="shared" si="14"/>
        <v>5859.7096774193551</v>
      </c>
      <c r="I21" s="8"/>
    </row>
    <row r="22" spans="2:9" ht="15" customHeight="1">
      <c r="B22" s="206"/>
      <c r="C22" s="194"/>
      <c r="D22" s="99" t="s">
        <v>4</v>
      </c>
      <c r="E22" s="25">
        <f t="shared" si="14"/>
        <v>15025.193548387097</v>
      </c>
      <c r="F22" s="26">
        <f t="shared" si="14"/>
        <v>4619.4516129032254</v>
      </c>
      <c r="G22" s="27">
        <f t="shared" si="14"/>
        <v>4746.677419354839</v>
      </c>
      <c r="H22" s="39">
        <f t="shared" si="14"/>
        <v>5659.0645161290322</v>
      </c>
      <c r="I22" s="8"/>
    </row>
    <row r="23" spans="2:9" ht="15" customHeight="1">
      <c r="B23" s="206"/>
      <c r="C23" s="202" t="s">
        <v>34</v>
      </c>
      <c r="D23" s="58" t="s">
        <v>28</v>
      </c>
      <c r="E23" s="59">
        <f>E9/$I$23</f>
        <v>33876.608695652176</v>
      </c>
      <c r="F23" s="60">
        <f>F9/$I$23</f>
        <v>10776.91304347826</v>
      </c>
      <c r="G23" s="61">
        <f t="shared" ref="G23:H23" si="15">G9/$I$23</f>
        <v>10352.08695652174</v>
      </c>
      <c r="H23" s="69">
        <f t="shared" si="15"/>
        <v>12747.608695652174</v>
      </c>
      <c r="I23" s="8">
        <v>23</v>
      </c>
    </row>
    <row r="24" spans="2:9" ht="15" customHeight="1">
      <c r="B24" s="206"/>
      <c r="C24" s="202"/>
      <c r="D24" s="62" t="s">
        <v>35</v>
      </c>
      <c r="E24" s="63">
        <f>E10/$I$24</f>
        <v>21936.375</v>
      </c>
      <c r="F24" s="64">
        <f>F10/$I$24</f>
        <v>6419.125</v>
      </c>
      <c r="G24" s="65">
        <f t="shared" ref="G24:H24" si="16">G10/$I$24</f>
        <v>7531.375</v>
      </c>
      <c r="H24" s="71">
        <f t="shared" si="16"/>
        <v>7985.875</v>
      </c>
      <c r="I24" s="8">
        <v>8</v>
      </c>
    </row>
    <row r="25" spans="2:9" ht="15" customHeight="1">
      <c r="B25" s="206"/>
      <c r="C25" s="194" t="s">
        <v>5</v>
      </c>
      <c r="D25" s="4" t="s">
        <v>6</v>
      </c>
      <c r="E25" s="22">
        <f t="shared" ref="E25:H26" si="17">E11/31</f>
        <v>25734.387096774193</v>
      </c>
      <c r="F25" s="23">
        <f t="shared" si="17"/>
        <v>8221.032258064517</v>
      </c>
      <c r="G25" s="24">
        <f t="shared" si="17"/>
        <v>7916.2580645161288</v>
      </c>
      <c r="H25" s="36">
        <f t="shared" si="17"/>
        <v>9597.0967741935492</v>
      </c>
      <c r="I25" s="8"/>
    </row>
    <row r="26" spans="2:9" ht="15" customHeight="1">
      <c r="B26" s="206"/>
      <c r="C26" s="194"/>
      <c r="D26" s="5" t="s">
        <v>7</v>
      </c>
      <c r="E26" s="28">
        <f t="shared" si="17"/>
        <v>5060.8709677419356</v>
      </c>
      <c r="F26" s="29">
        <f t="shared" si="17"/>
        <v>1431.2903225806451</v>
      </c>
      <c r="G26" s="30">
        <f t="shared" si="17"/>
        <v>1707.9032258064517</v>
      </c>
      <c r="H26" s="42">
        <f t="shared" si="17"/>
        <v>1921.6774193548388</v>
      </c>
      <c r="I26" s="8"/>
    </row>
    <row r="27" spans="2:9" ht="15" customHeight="1">
      <c r="B27" s="206"/>
      <c r="C27" s="194"/>
      <c r="D27" s="99" t="s">
        <v>8</v>
      </c>
      <c r="E27" s="49">
        <f>E26/E20</f>
        <v>0.16433929396335634</v>
      </c>
      <c r="F27" s="50">
        <f t="shared" ref="F27:H27" si="18">F26/F20</f>
        <v>0.14828455126962589</v>
      </c>
      <c r="G27" s="51">
        <f t="shared" si="18"/>
        <v>0.17745995461690839</v>
      </c>
      <c r="H27" s="74">
        <f t="shared" si="18"/>
        <v>0.16683002783674339</v>
      </c>
      <c r="I27" s="8"/>
    </row>
    <row r="28" spans="2:9" ht="15" customHeight="1">
      <c r="B28" s="206" t="s">
        <v>37</v>
      </c>
      <c r="C28" s="195" t="s">
        <v>38</v>
      </c>
      <c r="D28" s="195"/>
      <c r="E28" s="19">
        <f t="shared" ref="E28:H30" si="19">E14/31</f>
        <v>16770295.322580645</v>
      </c>
      <c r="F28" s="20">
        <f t="shared" si="19"/>
        <v>5783577.935483871</v>
      </c>
      <c r="G28" s="21">
        <f t="shared" si="19"/>
        <v>5190136.8387096776</v>
      </c>
      <c r="H28" s="33">
        <f t="shared" si="19"/>
        <v>5796580.5483870972</v>
      </c>
      <c r="I28" s="8"/>
    </row>
    <row r="29" spans="2:9" ht="15" customHeight="1">
      <c r="B29" s="206"/>
      <c r="C29" s="196" t="s">
        <v>11</v>
      </c>
      <c r="D29" s="196"/>
      <c r="E29" s="52">
        <f t="shared" si="19"/>
        <v>16480330.806451613</v>
      </c>
      <c r="F29" s="53">
        <f t="shared" si="19"/>
        <v>5684303.7419354841</v>
      </c>
      <c r="G29" s="54">
        <f t="shared" si="19"/>
        <v>5113052.9677419355</v>
      </c>
      <c r="H29" s="57">
        <f t="shared" si="19"/>
        <v>5682974.0967741935</v>
      </c>
      <c r="I29" s="8"/>
    </row>
    <row r="30" spans="2:9" ht="15" customHeight="1" thickBot="1">
      <c r="B30" s="207"/>
      <c r="C30" s="208" t="s">
        <v>12</v>
      </c>
      <c r="D30" s="208"/>
      <c r="E30" s="43">
        <f t="shared" si="19"/>
        <v>289964.51612903224</v>
      </c>
      <c r="F30" s="44">
        <f t="shared" si="19"/>
        <v>99274.193548387091</v>
      </c>
      <c r="G30" s="45">
        <f t="shared" si="19"/>
        <v>77083.870967741939</v>
      </c>
      <c r="H30" s="48">
        <f t="shared" si="19"/>
        <v>113606.45161290323</v>
      </c>
      <c r="I30" s="8"/>
    </row>
    <row r="32" spans="2:9" ht="15" customHeight="1" thickBot="1">
      <c r="B32" s="3"/>
    </row>
    <row r="33" spans="2:36" ht="27.75" customHeight="1" thickTop="1" thickBot="1">
      <c r="B33" s="209" t="s">
        <v>86</v>
      </c>
      <c r="C33" s="210"/>
      <c r="D33" s="210"/>
      <c r="E33" s="210"/>
      <c r="F33" s="210"/>
      <c r="G33" s="210"/>
      <c r="H33" s="211"/>
    </row>
    <row r="34" spans="2:36" ht="15" customHeight="1" thickTop="1">
      <c r="B34" s="9"/>
    </row>
    <row r="35" spans="2:36" ht="15" customHeight="1">
      <c r="B35" s="203" t="s">
        <v>40</v>
      </c>
      <c r="C35" s="203"/>
      <c r="D35" s="203"/>
      <c r="E35" s="203" t="s">
        <v>76</v>
      </c>
      <c r="F35" s="203"/>
      <c r="G35" s="203"/>
      <c r="H35" s="203"/>
      <c r="I35" s="198">
        <v>45047</v>
      </c>
      <c r="J35" s="198"/>
      <c r="K35" s="198"/>
      <c r="L35" s="198"/>
      <c r="M35" s="199">
        <v>45048</v>
      </c>
      <c r="N35" s="199"/>
      <c r="O35" s="199"/>
      <c r="P35" s="199"/>
      <c r="Q35" s="199">
        <v>45049</v>
      </c>
      <c r="R35" s="199"/>
      <c r="S35" s="199"/>
      <c r="T35" s="199"/>
      <c r="U35" s="198">
        <v>45050</v>
      </c>
      <c r="V35" s="198"/>
      <c r="W35" s="198"/>
      <c r="X35" s="198"/>
      <c r="Y35" s="198">
        <v>45051</v>
      </c>
      <c r="Z35" s="198"/>
      <c r="AA35" s="198"/>
      <c r="AB35" s="198"/>
      <c r="AC35" s="205">
        <v>45052</v>
      </c>
      <c r="AD35" s="205"/>
      <c r="AE35" s="205"/>
      <c r="AF35" s="205"/>
    </row>
    <row r="36" spans="2:36" ht="15" customHeight="1">
      <c r="B36" s="201" t="s">
        <v>0</v>
      </c>
      <c r="C36" s="201"/>
      <c r="D36" s="201"/>
      <c r="E36" s="6" t="s">
        <v>15</v>
      </c>
      <c r="F36" s="7" t="s">
        <v>30</v>
      </c>
      <c r="G36" s="100" t="s">
        <v>42</v>
      </c>
      <c r="H36" s="16" t="s">
        <v>43</v>
      </c>
      <c r="I36" s="10" t="s">
        <v>14</v>
      </c>
      <c r="J36" s="11" t="s">
        <v>16</v>
      </c>
      <c r="K36" s="12" t="s">
        <v>18</v>
      </c>
      <c r="L36" s="12" t="s">
        <v>20</v>
      </c>
      <c r="M36" s="10" t="s">
        <v>14</v>
      </c>
      <c r="N36" s="11" t="s">
        <v>16</v>
      </c>
      <c r="O36" s="12" t="s">
        <v>18</v>
      </c>
      <c r="P36" s="12" t="s">
        <v>20</v>
      </c>
      <c r="Q36" s="10" t="s">
        <v>14</v>
      </c>
      <c r="R36" s="11" t="s">
        <v>16</v>
      </c>
      <c r="S36" s="12" t="s">
        <v>18</v>
      </c>
      <c r="T36" s="12" t="s">
        <v>20</v>
      </c>
      <c r="U36" s="10" t="s">
        <v>14</v>
      </c>
      <c r="V36" s="11" t="s">
        <v>16</v>
      </c>
      <c r="W36" s="12" t="s">
        <v>18</v>
      </c>
      <c r="X36" s="12" t="s">
        <v>20</v>
      </c>
      <c r="Y36" s="10" t="s">
        <v>14</v>
      </c>
      <c r="Z36" s="11" t="s">
        <v>16</v>
      </c>
      <c r="AA36" s="12" t="s">
        <v>18</v>
      </c>
      <c r="AB36" s="12" t="s">
        <v>20</v>
      </c>
      <c r="AC36" s="10" t="s">
        <v>14</v>
      </c>
      <c r="AD36" s="11" t="s">
        <v>16</v>
      </c>
      <c r="AE36" s="12" t="s">
        <v>18</v>
      </c>
      <c r="AF36" s="12" t="s">
        <v>20</v>
      </c>
    </row>
    <row r="37" spans="2:36" ht="15" customHeight="1">
      <c r="B37" s="194" t="s">
        <v>9</v>
      </c>
      <c r="C37" s="195" t="s">
        <v>1</v>
      </c>
      <c r="D37" s="195"/>
      <c r="E37" s="19">
        <f>I37+M37+Q37+U37+Y37+AC37</f>
        <v>169792</v>
      </c>
      <c r="F37" s="20">
        <f t="shared" ref="F37:H37" si="20">J37+N37+R37+V37+Z37+AD37</f>
        <v>52972</v>
      </c>
      <c r="G37" s="21">
        <f t="shared" si="20"/>
        <v>53890</v>
      </c>
      <c r="H37" s="21">
        <f t="shared" si="20"/>
        <v>62930</v>
      </c>
      <c r="I37" s="19">
        <f>SUM(J37:L37)</f>
        <v>25418</v>
      </c>
      <c r="J37" s="20">
        <f>J38+J39</f>
        <v>7224</v>
      </c>
      <c r="K37" s="21">
        <f t="shared" ref="K37:L37" si="21">K38+K39</f>
        <v>8532</v>
      </c>
      <c r="L37" s="21">
        <f t="shared" si="21"/>
        <v>9662</v>
      </c>
      <c r="M37" s="19">
        <f>SUM(N37:P37)</f>
        <v>34506</v>
      </c>
      <c r="N37" s="20">
        <f>N38+N39</f>
        <v>11176</v>
      </c>
      <c r="O37" s="21">
        <f t="shared" ref="O37:P37" si="22">O38+O39</f>
        <v>10722</v>
      </c>
      <c r="P37" s="21">
        <f t="shared" si="22"/>
        <v>12608</v>
      </c>
      <c r="Q37" s="19">
        <f>SUM(R37:T37)</f>
        <v>36123</v>
      </c>
      <c r="R37" s="20">
        <f>R38+R39</f>
        <v>11708</v>
      </c>
      <c r="S37" s="21">
        <f t="shared" ref="S37:T37" si="23">S38+S39</f>
        <v>10580</v>
      </c>
      <c r="T37" s="21">
        <f t="shared" si="23"/>
        <v>13835</v>
      </c>
      <c r="U37" s="19">
        <f>SUM(V37:X37)</f>
        <v>37513</v>
      </c>
      <c r="V37" s="20">
        <f>V38+V39</f>
        <v>12436</v>
      </c>
      <c r="W37" s="21">
        <f t="shared" ref="W37:X37" si="24">W38+W39</f>
        <v>11556</v>
      </c>
      <c r="X37" s="21">
        <f t="shared" si="24"/>
        <v>13521</v>
      </c>
      <c r="Y37" s="19">
        <f>SUM(Z37:AB37)</f>
        <v>17186</v>
      </c>
      <c r="Z37" s="20">
        <f>Z38+Z39</f>
        <v>5061</v>
      </c>
      <c r="AA37" s="21">
        <f t="shared" ref="AA37:AB37" si="25">AA38+AA39</f>
        <v>5988</v>
      </c>
      <c r="AB37" s="21">
        <f t="shared" si="25"/>
        <v>6137</v>
      </c>
      <c r="AC37" s="19">
        <f>SUM(AD37:AF37)</f>
        <v>19046</v>
      </c>
      <c r="AD37" s="20">
        <f>AD38+AD39</f>
        <v>5367</v>
      </c>
      <c r="AE37" s="21">
        <f t="shared" ref="AE37:AF37" si="26">AE38+AE39</f>
        <v>6512</v>
      </c>
      <c r="AF37" s="21">
        <f t="shared" si="26"/>
        <v>7167</v>
      </c>
    </row>
    <row r="38" spans="2:36" ht="15" customHeight="1">
      <c r="B38" s="194"/>
      <c r="C38" s="194" t="s">
        <v>2</v>
      </c>
      <c r="D38" s="4" t="s">
        <v>3</v>
      </c>
      <c r="E38" s="22">
        <f t="shared" ref="E38:E39" si="27">I38+M38+Q38+U38+Y38+AC38</f>
        <v>86683</v>
      </c>
      <c r="F38" s="23">
        <f t="shared" ref="F38:F39" si="28">J38+N38+R38+V38+Z38+AD38</f>
        <v>27626</v>
      </c>
      <c r="G38" s="24">
        <f t="shared" ref="G38:G39" si="29">K38+O38+S38+W38+AA38+AE38</f>
        <v>27155</v>
      </c>
      <c r="H38" s="24">
        <f t="shared" ref="H38:H39" si="30">L38+P38+T38+X38+AB38+AF38</f>
        <v>31902</v>
      </c>
      <c r="I38" s="22">
        <f t="shared" ref="I38:I43" si="31">SUM(J38:L38)</f>
        <v>12927</v>
      </c>
      <c r="J38" s="23">
        <v>3664</v>
      </c>
      <c r="K38" s="24">
        <v>4319</v>
      </c>
      <c r="L38" s="24">
        <v>4944</v>
      </c>
      <c r="M38" s="22">
        <f t="shared" ref="M38:M43" si="32">SUM(N38:P38)</f>
        <v>17491</v>
      </c>
      <c r="N38" s="23">
        <v>5871</v>
      </c>
      <c r="O38" s="24">
        <v>5407</v>
      </c>
      <c r="P38" s="24">
        <v>6213</v>
      </c>
      <c r="Q38" s="22">
        <f t="shared" ref="Q38:Q43" si="33">SUM(R38:T38)</f>
        <v>18758</v>
      </c>
      <c r="R38" s="23">
        <v>6167</v>
      </c>
      <c r="S38" s="24">
        <v>5307</v>
      </c>
      <c r="T38" s="24">
        <v>7284</v>
      </c>
      <c r="U38" s="22">
        <f t="shared" ref="U38:U43" si="34">SUM(V38:X38)</f>
        <v>19158</v>
      </c>
      <c r="V38" s="23">
        <v>6536</v>
      </c>
      <c r="W38" s="24">
        <v>5771</v>
      </c>
      <c r="X38" s="24">
        <v>6851</v>
      </c>
      <c r="Y38" s="22">
        <f t="shared" ref="Y38:Y43" si="35">SUM(Z38:AB38)</f>
        <v>8759</v>
      </c>
      <c r="Z38" s="23">
        <v>2599</v>
      </c>
      <c r="AA38" s="24">
        <v>3058</v>
      </c>
      <c r="AB38" s="24">
        <v>3102</v>
      </c>
      <c r="AC38" s="22">
        <f t="shared" ref="AC38:AC43" si="36">SUM(AD38:AF38)</f>
        <v>9590</v>
      </c>
      <c r="AD38" s="23">
        <v>2789</v>
      </c>
      <c r="AE38" s="24">
        <v>3293</v>
      </c>
      <c r="AF38" s="24">
        <v>3508</v>
      </c>
    </row>
    <row r="39" spans="2:36" ht="15" customHeight="1">
      <c r="B39" s="194"/>
      <c r="C39" s="194"/>
      <c r="D39" s="99" t="s">
        <v>4</v>
      </c>
      <c r="E39" s="25">
        <f t="shared" si="27"/>
        <v>83109</v>
      </c>
      <c r="F39" s="26">
        <f t="shared" si="28"/>
        <v>25346</v>
      </c>
      <c r="G39" s="27">
        <f t="shared" si="29"/>
        <v>26735</v>
      </c>
      <c r="H39" s="27">
        <f t="shared" si="30"/>
        <v>31028</v>
      </c>
      <c r="I39" s="25">
        <f t="shared" si="31"/>
        <v>12491</v>
      </c>
      <c r="J39" s="26">
        <v>3560</v>
      </c>
      <c r="K39" s="27">
        <v>4213</v>
      </c>
      <c r="L39" s="27">
        <v>4718</v>
      </c>
      <c r="M39" s="25">
        <f t="shared" si="32"/>
        <v>17015</v>
      </c>
      <c r="N39" s="26">
        <v>5305</v>
      </c>
      <c r="O39" s="27">
        <v>5315</v>
      </c>
      <c r="P39" s="27">
        <v>6395</v>
      </c>
      <c r="Q39" s="25">
        <f t="shared" si="33"/>
        <v>17365</v>
      </c>
      <c r="R39" s="26">
        <v>5541</v>
      </c>
      <c r="S39" s="27">
        <v>5273</v>
      </c>
      <c r="T39" s="27">
        <v>6551</v>
      </c>
      <c r="U39" s="25">
        <f t="shared" si="34"/>
        <v>18355</v>
      </c>
      <c r="V39" s="26">
        <v>5900</v>
      </c>
      <c r="W39" s="27">
        <v>5785</v>
      </c>
      <c r="X39" s="27">
        <v>6670</v>
      </c>
      <c r="Y39" s="25">
        <f t="shared" si="35"/>
        <v>8427</v>
      </c>
      <c r="Z39" s="26">
        <v>2462</v>
      </c>
      <c r="AA39" s="27">
        <v>2930</v>
      </c>
      <c r="AB39" s="27">
        <v>3035</v>
      </c>
      <c r="AC39" s="25">
        <f t="shared" si="36"/>
        <v>9456</v>
      </c>
      <c r="AD39" s="26">
        <v>2578</v>
      </c>
      <c r="AE39" s="27">
        <v>3219</v>
      </c>
      <c r="AF39" s="27">
        <v>3659</v>
      </c>
    </row>
    <row r="40" spans="2:36" ht="15" customHeight="1">
      <c r="B40" s="194"/>
      <c r="C40" s="202" t="s">
        <v>27</v>
      </c>
      <c r="D40" s="58" t="s">
        <v>28</v>
      </c>
      <c r="E40" s="59">
        <f>SUM(F40:H40)</f>
        <v>150746</v>
      </c>
      <c r="F40" s="60">
        <f>J37+N37+R37+V37+Z37</f>
        <v>47605</v>
      </c>
      <c r="G40" s="60">
        <f t="shared" ref="G40:H40" si="37">K37+O37+S37+W37+AA37</f>
        <v>47378</v>
      </c>
      <c r="H40" s="60">
        <f t="shared" si="37"/>
        <v>55763</v>
      </c>
      <c r="I40" s="59">
        <f t="shared" si="31"/>
        <v>0</v>
      </c>
      <c r="J40" s="60"/>
      <c r="K40" s="61"/>
      <c r="L40" s="61"/>
      <c r="M40" s="59">
        <f t="shared" si="32"/>
        <v>0</v>
      </c>
      <c r="N40" s="60"/>
      <c r="O40" s="61"/>
      <c r="P40" s="61"/>
      <c r="Q40" s="59">
        <f t="shared" si="33"/>
        <v>0</v>
      </c>
      <c r="R40" s="60"/>
      <c r="S40" s="61"/>
      <c r="T40" s="61"/>
      <c r="U40" s="59">
        <f t="shared" si="34"/>
        <v>0</v>
      </c>
      <c r="V40" s="60"/>
      <c r="W40" s="61"/>
      <c r="X40" s="61"/>
      <c r="Y40" s="59">
        <f t="shared" si="35"/>
        <v>0</v>
      </c>
      <c r="Z40" s="60"/>
      <c r="AA40" s="61"/>
      <c r="AB40" s="61"/>
      <c r="AC40" s="59">
        <f t="shared" si="36"/>
        <v>0</v>
      </c>
      <c r="AD40" s="60"/>
      <c r="AE40" s="61"/>
      <c r="AF40" s="61"/>
    </row>
    <row r="41" spans="2:36" ht="15" customHeight="1">
      <c r="B41" s="194"/>
      <c r="C41" s="202"/>
      <c r="D41" s="62" t="s">
        <v>29</v>
      </c>
      <c r="E41" s="63">
        <f>SUM(F41:H41)</f>
        <v>19046</v>
      </c>
      <c r="F41" s="64">
        <f>AD37</f>
        <v>5367</v>
      </c>
      <c r="G41" s="64">
        <f t="shared" ref="G41:H41" si="38">AE37</f>
        <v>6512</v>
      </c>
      <c r="H41" s="64">
        <f t="shared" si="38"/>
        <v>7167</v>
      </c>
      <c r="I41" s="63">
        <f t="shared" si="31"/>
        <v>0</v>
      </c>
      <c r="J41" s="64"/>
      <c r="K41" s="65"/>
      <c r="L41" s="65"/>
      <c r="M41" s="63">
        <f t="shared" si="32"/>
        <v>0</v>
      </c>
      <c r="N41" s="64"/>
      <c r="O41" s="65"/>
      <c r="P41" s="65"/>
      <c r="Q41" s="63">
        <f t="shared" si="33"/>
        <v>0</v>
      </c>
      <c r="R41" s="64"/>
      <c r="S41" s="65"/>
      <c r="T41" s="65"/>
      <c r="U41" s="63">
        <f t="shared" si="34"/>
        <v>0</v>
      </c>
      <c r="V41" s="64"/>
      <c r="W41" s="65"/>
      <c r="X41" s="65"/>
      <c r="Y41" s="63">
        <f t="shared" si="35"/>
        <v>0</v>
      </c>
      <c r="Z41" s="64"/>
      <c r="AA41" s="65"/>
      <c r="AB41" s="65"/>
      <c r="AC41" s="63">
        <f t="shared" si="36"/>
        <v>0</v>
      </c>
      <c r="AD41" s="64"/>
      <c r="AE41" s="65"/>
      <c r="AF41" s="65"/>
    </row>
    <row r="42" spans="2:36" ht="15" customHeight="1">
      <c r="B42" s="194"/>
      <c r="C42" s="194" t="s">
        <v>5</v>
      </c>
      <c r="D42" s="4" t="s">
        <v>6</v>
      </c>
      <c r="E42" s="22">
        <f>I42+M42+Q42+U42+Y42+AC42</f>
        <v>142003</v>
      </c>
      <c r="F42" s="23">
        <f>J42+N42+R42+V42+Z42+AD42</f>
        <v>45200</v>
      </c>
      <c r="G42" s="24">
        <f t="shared" ref="G42:H42" si="39">K42+O42+S42+W42+AA42+AE42</f>
        <v>44500</v>
      </c>
      <c r="H42" s="24">
        <f t="shared" si="39"/>
        <v>52303</v>
      </c>
      <c r="I42" s="22">
        <f t="shared" si="31"/>
        <v>20154</v>
      </c>
      <c r="J42" s="23">
        <v>5755</v>
      </c>
      <c r="K42" s="24">
        <v>6735</v>
      </c>
      <c r="L42" s="24">
        <v>7664</v>
      </c>
      <c r="M42" s="22">
        <f t="shared" si="32"/>
        <v>29154</v>
      </c>
      <c r="N42" s="23">
        <v>9693</v>
      </c>
      <c r="O42" s="24">
        <v>8962</v>
      </c>
      <c r="P42" s="24">
        <v>10499</v>
      </c>
      <c r="Q42" s="22">
        <f t="shared" si="33"/>
        <v>30671</v>
      </c>
      <c r="R42" s="23">
        <v>10168</v>
      </c>
      <c r="S42" s="24">
        <v>8724</v>
      </c>
      <c r="T42" s="24">
        <v>11779</v>
      </c>
      <c r="U42" s="22">
        <f t="shared" si="34"/>
        <v>31971</v>
      </c>
      <c r="V42" s="23">
        <v>10893</v>
      </c>
      <c r="W42" s="24">
        <v>9666</v>
      </c>
      <c r="X42" s="24">
        <v>11412</v>
      </c>
      <c r="Y42" s="22">
        <f t="shared" si="35"/>
        <v>14261</v>
      </c>
      <c r="Z42" s="23">
        <v>4245</v>
      </c>
      <c r="AA42" s="24">
        <v>4968</v>
      </c>
      <c r="AB42" s="24">
        <v>5048</v>
      </c>
      <c r="AC42" s="22">
        <f t="shared" si="36"/>
        <v>15792</v>
      </c>
      <c r="AD42" s="23">
        <v>4446</v>
      </c>
      <c r="AE42" s="24">
        <v>5445</v>
      </c>
      <c r="AF42" s="24">
        <v>5901</v>
      </c>
    </row>
    <row r="43" spans="2:36" ht="15" customHeight="1">
      <c r="B43" s="194"/>
      <c r="C43" s="194"/>
      <c r="D43" s="5" t="s">
        <v>7</v>
      </c>
      <c r="E43" s="28">
        <f>I43+M43+Q43+U43+Y43+AC43</f>
        <v>27789</v>
      </c>
      <c r="F43" s="29">
        <f>J43+N43+R43+V43+Z43+AD43</f>
        <v>7772</v>
      </c>
      <c r="G43" s="30">
        <f t="shared" ref="G43" si="40">K43+O43+S43+W43+AA43+AE43</f>
        <v>9390</v>
      </c>
      <c r="H43" s="30">
        <f t="shared" ref="H43" si="41">L43+P43+T43+X43+AB43+AF43</f>
        <v>10627</v>
      </c>
      <c r="I43" s="28">
        <f t="shared" si="31"/>
        <v>5264</v>
      </c>
      <c r="J43" s="29">
        <v>1469</v>
      </c>
      <c r="K43" s="30">
        <v>1797</v>
      </c>
      <c r="L43" s="30">
        <v>1998</v>
      </c>
      <c r="M43" s="28">
        <f t="shared" si="32"/>
        <v>5352</v>
      </c>
      <c r="N43" s="29">
        <v>1483</v>
      </c>
      <c r="O43" s="30">
        <v>1760</v>
      </c>
      <c r="P43" s="30">
        <v>2109</v>
      </c>
      <c r="Q43" s="28">
        <f t="shared" si="33"/>
        <v>5452</v>
      </c>
      <c r="R43" s="29">
        <v>1540</v>
      </c>
      <c r="S43" s="30">
        <v>1856</v>
      </c>
      <c r="T43" s="30">
        <v>2056</v>
      </c>
      <c r="U43" s="28">
        <f t="shared" si="34"/>
        <v>5542</v>
      </c>
      <c r="V43" s="29">
        <v>1543</v>
      </c>
      <c r="W43" s="30">
        <v>1890</v>
      </c>
      <c r="X43" s="30">
        <v>2109</v>
      </c>
      <c r="Y43" s="28">
        <f t="shared" si="35"/>
        <v>2925</v>
      </c>
      <c r="Z43" s="29">
        <v>816</v>
      </c>
      <c r="AA43" s="30">
        <v>1020</v>
      </c>
      <c r="AB43" s="30">
        <v>1089</v>
      </c>
      <c r="AC43" s="28">
        <f t="shared" si="36"/>
        <v>3254</v>
      </c>
      <c r="AD43" s="29">
        <v>921</v>
      </c>
      <c r="AE43" s="30">
        <v>1067</v>
      </c>
      <c r="AF43" s="30">
        <v>1266</v>
      </c>
    </row>
    <row r="44" spans="2:36" ht="15" customHeight="1">
      <c r="B44" s="194"/>
      <c r="C44" s="194"/>
      <c r="D44" s="99" t="s">
        <v>8</v>
      </c>
      <c r="E44" s="49">
        <f>E43/E37</f>
        <v>0.16366495476818696</v>
      </c>
      <c r="F44" s="50">
        <f t="shared" ref="F44:H44" si="42">F43/F37</f>
        <v>0.14671902136978027</v>
      </c>
      <c r="G44" s="51">
        <f t="shared" si="42"/>
        <v>0.17424383002412322</v>
      </c>
      <c r="H44" s="51">
        <f t="shared" si="42"/>
        <v>0.1688701732083267</v>
      </c>
      <c r="I44" s="49">
        <f>I43/I37</f>
        <v>0.20709733259894564</v>
      </c>
      <c r="J44" s="50">
        <f t="shared" ref="J44:L44" si="43">J43/J37</f>
        <v>0.2033499446290144</v>
      </c>
      <c r="K44" s="51">
        <f t="shared" si="43"/>
        <v>0.21061884669479605</v>
      </c>
      <c r="L44" s="51">
        <f t="shared" si="43"/>
        <v>0.20678948457876217</v>
      </c>
      <c r="M44" s="49">
        <f>M43/M37</f>
        <v>0.15510346026777952</v>
      </c>
      <c r="N44" s="50">
        <f t="shared" ref="N44:P44" si="44">N43/N37</f>
        <v>0.13269506084466715</v>
      </c>
      <c r="O44" s="51">
        <f t="shared" si="44"/>
        <v>0.16414847976123859</v>
      </c>
      <c r="P44" s="51">
        <f t="shared" si="44"/>
        <v>0.1672747461928934</v>
      </c>
      <c r="Q44" s="49">
        <f>Q43/Q37</f>
        <v>0.15092877114303907</v>
      </c>
      <c r="R44" s="50">
        <f t="shared" ref="R44:T44" si="45">R43/R37</f>
        <v>0.13153399385035872</v>
      </c>
      <c r="S44" s="51">
        <f t="shared" si="45"/>
        <v>0.17542533081285444</v>
      </c>
      <c r="T44" s="51">
        <f t="shared" si="45"/>
        <v>0.14860860137332851</v>
      </c>
      <c r="U44" s="49">
        <f>U43/U37</f>
        <v>0.14773545171007385</v>
      </c>
      <c r="V44" s="50">
        <f t="shared" ref="V44:X44" si="46">V43/V37</f>
        <v>0.12407526535863622</v>
      </c>
      <c r="W44" s="51">
        <f t="shared" si="46"/>
        <v>0.16355140186915887</v>
      </c>
      <c r="X44" s="51">
        <f t="shared" si="46"/>
        <v>0.15597958730863101</v>
      </c>
      <c r="Y44" s="49">
        <f>Y43/Y37</f>
        <v>0.17019667170953101</v>
      </c>
      <c r="Z44" s="50">
        <f t="shared" ref="Z44:AB44" si="47">Z43/Z37</f>
        <v>0.16123295791345585</v>
      </c>
      <c r="AA44" s="51">
        <f t="shared" si="47"/>
        <v>0.17034068136272545</v>
      </c>
      <c r="AB44" s="51">
        <f t="shared" si="47"/>
        <v>0.17744826462440932</v>
      </c>
      <c r="AC44" s="49">
        <f>AC43/AC37</f>
        <v>0.17084952220938779</v>
      </c>
      <c r="AD44" s="50">
        <f t="shared" ref="AD44:AF44" si="48">AD43/AD37</f>
        <v>0.17160424818334266</v>
      </c>
      <c r="AE44" s="51">
        <f t="shared" si="48"/>
        <v>0.16385135135135134</v>
      </c>
      <c r="AF44" s="51">
        <f t="shared" si="48"/>
        <v>0.17664294683968187</v>
      </c>
    </row>
    <row r="45" spans="2:36" ht="15" customHeight="1">
      <c r="B45" s="194" t="s">
        <v>13</v>
      </c>
      <c r="C45" s="195" t="s">
        <v>10</v>
      </c>
      <c r="D45" s="195"/>
      <c r="E45" s="19">
        <f>I45+M45+Q45+U45+Y45+AC45</f>
        <v>92702396</v>
      </c>
      <c r="F45" s="20">
        <f t="shared" ref="F45:H45" si="49">J45+N45+R45+V45+Z45+AD45</f>
        <v>32069305</v>
      </c>
      <c r="G45" s="21">
        <f t="shared" si="49"/>
        <v>28764248</v>
      </c>
      <c r="H45" s="21">
        <f t="shared" si="49"/>
        <v>31868843</v>
      </c>
      <c r="I45" s="19">
        <f>SUM(J45:L45)</f>
        <v>13438543</v>
      </c>
      <c r="J45" s="20">
        <f>J46+J47</f>
        <v>4420108</v>
      </c>
      <c r="K45" s="21">
        <f t="shared" ref="K45:L45" si="50">K46+K47</f>
        <v>4407174</v>
      </c>
      <c r="L45" s="21">
        <f t="shared" si="50"/>
        <v>4611261</v>
      </c>
      <c r="M45" s="19">
        <f>SUM(N45:P45)</f>
        <v>19142320</v>
      </c>
      <c r="N45" s="20">
        <f>N46+N47</f>
        <v>6850160</v>
      </c>
      <c r="O45" s="21">
        <f t="shared" ref="O45:P45" si="51">O46+O47</f>
        <v>5790274</v>
      </c>
      <c r="P45" s="21">
        <f t="shared" si="51"/>
        <v>6501886</v>
      </c>
      <c r="Q45" s="19">
        <f>SUM(R45:T45)</f>
        <v>19751202</v>
      </c>
      <c r="R45" s="20">
        <f>R46+R47</f>
        <v>6942891</v>
      </c>
      <c r="S45" s="21">
        <f t="shared" ref="S45:T45" si="52">S46+S47</f>
        <v>5578746</v>
      </c>
      <c r="T45" s="21">
        <f t="shared" si="52"/>
        <v>7229565</v>
      </c>
      <c r="U45" s="19">
        <f>SUM(V45:X45)</f>
        <v>20331401</v>
      </c>
      <c r="V45" s="20">
        <f>V46+V47</f>
        <v>7414308</v>
      </c>
      <c r="W45" s="21">
        <f t="shared" ref="W45:X45" si="53">W46+W47</f>
        <v>6072924</v>
      </c>
      <c r="X45" s="21">
        <f t="shared" si="53"/>
        <v>6844169</v>
      </c>
      <c r="Y45" s="19">
        <f>SUM(Z45:AB45)</f>
        <v>9522964</v>
      </c>
      <c r="Z45" s="20">
        <f>Z46+Z47</f>
        <v>3152706</v>
      </c>
      <c r="AA45" s="21">
        <f t="shared" ref="AA45:AB45" si="54">AA46+AA47</f>
        <v>3293239</v>
      </c>
      <c r="AB45" s="21">
        <f t="shared" si="54"/>
        <v>3077019</v>
      </c>
      <c r="AC45" s="19">
        <f>SUM(AD45:AF45)</f>
        <v>10515966</v>
      </c>
      <c r="AD45" s="20">
        <f>AD46+AD47</f>
        <v>3289132</v>
      </c>
      <c r="AE45" s="21">
        <f t="shared" ref="AE45:AF45" si="55">AE46+AE47</f>
        <v>3621891</v>
      </c>
      <c r="AF45" s="21">
        <f t="shared" si="55"/>
        <v>3604943</v>
      </c>
    </row>
    <row r="46" spans="2:36" ht="15" customHeight="1">
      <c r="B46" s="194"/>
      <c r="C46" s="196" t="s">
        <v>11</v>
      </c>
      <c r="D46" s="196"/>
      <c r="E46" s="102">
        <f>I46+M46+Q46+U46+Y46+AC46</f>
        <v>90474146</v>
      </c>
      <c r="F46" s="20">
        <f t="shared" ref="F46:F47" si="56">J46+N46+R46+V46+Z46+AD46</f>
        <v>31261905</v>
      </c>
      <c r="G46" s="21">
        <f t="shared" ref="G46:G47" si="57">K46+O46+S46+W46+AA46+AE46</f>
        <v>28421898</v>
      </c>
      <c r="H46" s="21">
        <f t="shared" ref="H46:H47" si="58">L46+P46+T46+X46+AB46+AF46</f>
        <v>30790343</v>
      </c>
      <c r="I46" s="52">
        <f t="shared" ref="I46:I47" si="59">SUM(J46:L46)</f>
        <v>12829893</v>
      </c>
      <c r="J46" s="53">
        <v>4060758</v>
      </c>
      <c r="K46" s="54">
        <v>4370224</v>
      </c>
      <c r="L46" s="54">
        <v>4398911</v>
      </c>
      <c r="M46" s="52">
        <f t="shared" ref="M46:M47" si="60">SUM(N46:P46)</f>
        <v>18519970</v>
      </c>
      <c r="N46" s="53">
        <v>6628410</v>
      </c>
      <c r="O46" s="54">
        <v>5700574</v>
      </c>
      <c r="P46" s="54">
        <v>6190986</v>
      </c>
      <c r="Q46" s="52">
        <f t="shared" ref="Q46:Q47" si="61">SUM(R46:T46)</f>
        <v>19428002</v>
      </c>
      <c r="R46" s="53">
        <v>6911641</v>
      </c>
      <c r="S46" s="54">
        <v>5543096</v>
      </c>
      <c r="T46" s="54">
        <v>6973265</v>
      </c>
      <c r="U46" s="52">
        <f t="shared" ref="U46:U47" si="62">SUM(V46:X46)</f>
        <v>20125701</v>
      </c>
      <c r="V46" s="53">
        <v>7378508</v>
      </c>
      <c r="W46" s="54">
        <v>6005874</v>
      </c>
      <c r="X46" s="54">
        <v>6741319</v>
      </c>
      <c r="Y46" s="52">
        <f t="shared" ref="Y46:Y47" si="63">SUM(Z46:AB46)</f>
        <v>9249464</v>
      </c>
      <c r="Z46" s="53">
        <v>3038356</v>
      </c>
      <c r="AA46" s="54">
        <v>3222639</v>
      </c>
      <c r="AB46" s="54">
        <v>2988469</v>
      </c>
      <c r="AC46" s="52">
        <f t="shared" ref="AC46:AC47" si="64">SUM(AD46:AF46)</f>
        <v>10321116</v>
      </c>
      <c r="AD46" s="53">
        <v>3244232</v>
      </c>
      <c r="AE46" s="54">
        <v>3579491</v>
      </c>
      <c r="AF46" s="54">
        <v>3497393</v>
      </c>
    </row>
    <row r="47" spans="2:36" ht="15" customHeight="1">
      <c r="B47" s="194"/>
      <c r="C47" s="197" t="s">
        <v>12</v>
      </c>
      <c r="D47" s="197"/>
      <c r="E47" s="25">
        <f>I47+M47+Q47+U47+Y47+AC47</f>
        <v>2228250</v>
      </c>
      <c r="F47" s="26">
        <f t="shared" si="56"/>
        <v>807400</v>
      </c>
      <c r="G47" s="27">
        <f t="shared" si="57"/>
        <v>342350</v>
      </c>
      <c r="H47" s="27">
        <f t="shared" si="58"/>
        <v>1078500</v>
      </c>
      <c r="I47" s="25">
        <f t="shared" si="59"/>
        <v>608650</v>
      </c>
      <c r="J47" s="26">
        <v>359350</v>
      </c>
      <c r="K47" s="27">
        <v>36950</v>
      </c>
      <c r="L47" s="27">
        <v>212350</v>
      </c>
      <c r="M47" s="25">
        <f t="shared" si="60"/>
        <v>622350</v>
      </c>
      <c r="N47" s="26">
        <v>221750</v>
      </c>
      <c r="O47" s="27">
        <v>89700</v>
      </c>
      <c r="P47" s="27">
        <v>310900</v>
      </c>
      <c r="Q47" s="25">
        <f t="shared" si="61"/>
        <v>323200</v>
      </c>
      <c r="R47" s="26">
        <v>31250</v>
      </c>
      <c r="S47" s="27">
        <v>35650</v>
      </c>
      <c r="T47" s="27">
        <v>256300</v>
      </c>
      <c r="U47" s="25">
        <f t="shared" si="62"/>
        <v>205700</v>
      </c>
      <c r="V47" s="26">
        <v>35800</v>
      </c>
      <c r="W47" s="27">
        <v>67050</v>
      </c>
      <c r="X47" s="27">
        <v>102850</v>
      </c>
      <c r="Y47" s="25">
        <f t="shared" si="63"/>
        <v>273500</v>
      </c>
      <c r="Z47" s="26">
        <v>114350</v>
      </c>
      <c r="AA47" s="27">
        <v>70600</v>
      </c>
      <c r="AB47" s="27">
        <v>88550</v>
      </c>
      <c r="AC47" s="25">
        <f t="shared" si="64"/>
        <v>194850</v>
      </c>
      <c r="AD47" s="26">
        <v>44900</v>
      </c>
      <c r="AE47" s="27">
        <v>42400</v>
      </c>
      <c r="AF47" s="27">
        <v>107550</v>
      </c>
    </row>
    <row r="48" spans="2:36" ht="15" customHeight="1">
      <c r="B48" s="203" t="s">
        <v>40</v>
      </c>
      <c r="C48" s="203"/>
      <c r="D48" s="203"/>
      <c r="E48" s="203" t="s">
        <v>78</v>
      </c>
      <c r="F48" s="203"/>
      <c r="G48" s="203"/>
      <c r="H48" s="203"/>
      <c r="I48" s="200">
        <v>45053</v>
      </c>
      <c r="J48" s="200"/>
      <c r="K48" s="200"/>
      <c r="L48" s="200"/>
      <c r="M48" s="199">
        <v>45054</v>
      </c>
      <c r="N48" s="199"/>
      <c r="O48" s="199"/>
      <c r="P48" s="199"/>
      <c r="Q48" s="199">
        <v>45055</v>
      </c>
      <c r="R48" s="199"/>
      <c r="S48" s="199"/>
      <c r="T48" s="199"/>
      <c r="U48" s="199">
        <v>45056</v>
      </c>
      <c r="V48" s="199"/>
      <c r="W48" s="199"/>
      <c r="X48" s="199"/>
      <c r="Y48" s="199">
        <v>45057</v>
      </c>
      <c r="Z48" s="199"/>
      <c r="AA48" s="199"/>
      <c r="AB48" s="199"/>
      <c r="AC48" s="199">
        <v>45058</v>
      </c>
      <c r="AD48" s="199"/>
      <c r="AE48" s="199"/>
      <c r="AF48" s="199"/>
      <c r="AG48" s="204">
        <v>45059</v>
      </c>
      <c r="AH48" s="204"/>
      <c r="AI48" s="204"/>
      <c r="AJ48" s="204"/>
    </row>
    <row r="49" spans="2:36" ht="15" customHeight="1">
      <c r="B49" s="201" t="s">
        <v>0</v>
      </c>
      <c r="C49" s="201"/>
      <c r="D49" s="201"/>
      <c r="E49" s="6" t="s">
        <v>15</v>
      </c>
      <c r="F49" s="7" t="s">
        <v>30</v>
      </c>
      <c r="G49" s="100" t="s">
        <v>42</v>
      </c>
      <c r="H49" s="16" t="s">
        <v>43</v>
      </c>
      <c r="I49" s="10" t="s">
        <v>14</v>
      </c>
      <c r="J49" s="11" t="s">
        <v>16</v>
      </c>
      <c r="K49" s="12" t="s">
        <v>18</v>
      </c>
      <c r="L49" s="12" t="s">
        <v>20</v>
      </c>
      <c r="M49" s="10" t="s">
        <v>14</v>
      </c>
      <c r="N49" s="11" t="s">
        <v>16</v>
      </c>
      <c r="O49" s="12" t="s">
        <v>18</v>
      </c>
      <c r="P49" s="12" t="s">
        <v>20</v>
      </c>
      <c r="Q49" s="10" t="s">
        <v>14</v>
      </c>
      <c r="R49" s="11" t="s">
        <v>16</v>
      </c>
      <c r="S49" s="12" t="s">
        <v>18</v>
      </c>
      <c r="T49" s="12" t="s">
        <v>20</v>
      </c>
      <c r="U49" s="10" t="s">
        <v>14</v>
      </c>
      <c r="V49" s="11" t="s">
        <v>16</v>
      </c>
      <c r="W49" s="12" t="s">
        <v>18</v>
      </c>
      <c r="X49" s="12" t="s">
        <v>20</v>
      </c>
      <c r="Y49" s="10" t="s">
        <v>14</v>
      </c>
      <c r="Z49" s="11" t="s">
        <v>16</v>
      </c>
      <c r="AA49" s="12" t="s">
        <v>18</v>
      </c>
      <c r="AB49" s="12" t="s">
        <v>20</v>
      </c>
      <c r="AC49" s="10" t="s">
        <v>14</v>
      </c>
      <c r="AD49" s="11" t="s">
        <v>16</v>
      </c>
      <c r="AE49" s="12" t="s">
        <v>18</v>
      </c>
      <c r="AF49" s="12" t="s">
        <v>20</v>
      </c>
      <c r="AG49" s="10" t="s">
        <v>14</v>
      </c>
      <c r="AH49" s="11" t="s">
        <v>16</v>
      </c>
      <c r="AI49" s="12" t="s">
        <v>18</v>
      </c>
      <c r="AJ49" s="12" t="s">
        <v>20</v>
      </c>
    </row>
    <row r="50" spans="2:36" ht="15" customHeight="1">
      <c r="B50" s="194" t="s">
        <v>9</v>
      </c>
      <c r="C50" s="195" t="s">
        <v>1</v>
      </c>
      <c r="D50" s="195"/>
      <c r="E50" s="19">
        <f>I50+M50+Q50+U50+Y50+AC50+AG50</f>
        <v>228655</v>
      </c>
      <c r="F50" s="20">
        <f t="shared" ref="F50:H52" si="65">J50+N50+R50+V50+Z50+AD50+AH50</f>
        <v>71020</v>
      </c>
      <c r="G50" s="21">
        <f t="shared" si="65"/>
        <v>71441</v>
      </c>
      <c r="H50" s="21">
        <f t="shared" si="65"/>
        <v>86194</v>
      </c>
      <c r="I50" s="19">
        <f>SUM(J50:L50)</f>
        <v>20080</v>
      </c>
      <c r="J50" s="20">
        <f>J51+J52</f>
        <v>6005</v>
      </c>
      <c r="K50" s="21">
        <f t="shared" ref="K50:L50" si="66">K51+K52</f>
        <v>7041</v>
      </c>
      <c r="L50" s="21">
        <f t="shared" si="66"/>
        <v>7034</v>
      </c>
      <c r="M50" s="19">
        <f>SUM(N50:P50)</f>
        <v>34862</v>
      </c>
      <c r="N50" s="20">
        <f>N51+N52</f>
        <v>10760</v>
      </c>
      <c r="O50" s="21">
        <f t="shared" ref="O50:P50" si="67">O51+O52</f>
        <v>10420</v>
      </c>
      <c r="P50" s="21">
        <f t="shared" si="67"/>
        <v>13682</v>
      </c>
      <c r="Q50" s="19">
        <f>SUM(R50:T50)</f>
        <v>35554</v>
      </c>
      <c r="R50" s="20">
        <f>R51+R52</f>
        <v>11287</v>
      </c>
      <c r="S50" s="21">
        <f t="shared" ref="S50:T50" si="68">S51+S52</f>
        <v>10858</v>
      </c>
      <c r="T50" s="21">
        <f t="shared" si="68"/>
        <v>13409</v>
      </c>
      <c r="U50" s="19">
        <f>SUM(V50:X50)</f>
        <v>35360</v>
      </c>
      <c r="V50" s="20">
        <f>V51+V52</f>
        <v>11393</v>
      </c>
      <c r="W50" s="21">
        <f t="shared" ref="W50:X50" si="69">W51+W52</f>
        <v>10613</v>
      </c>
      <c r="X50" s="21">
        <f t="shared" si="69"/>
        <v>13354</v>
      </c>
      <c r="Y50" s="19">
        <f>SUM(Z50:AB50)</f>
        <v>36619</v>
      </c>
      <c r="Z50" s="20">
        <f>Z51+Z52</f>
        <v>11744</v>
      </c>
      <c r="AA50" s="21">
        <f t="shared" ref="AA50:AB50" si="70">AA51+AA52</f>
        <v>10817</v>
      </c>
      <c r="AB50" s="21">
        <f t="shared" si="70"/>
        <v>14058</v>
      </c>
      <c r="AC50" s="19">
        <f>SUM(AD50:AF50)</f>
        <v>37865</v>
      </c>
      <c r="AD50" s="20">
        <f>AD51+AD52</f>
        <v>11470</v>
      </c>
      <c r="AE50" s="21">
        <f t="shared" ref="AE50:AF50" si="71">AE51+AE52</f>
        <v>12011</v>
      </c>
      <c r="AF50" s="21">
        <f t="shared" si="71"/>
        <v>14384</v>
      </c>
      <c r="AG50" s="19">
        <f>SUM(AH50:AJ50)</f>
        <v>28315</v>
      </c>
      <c r="AH50" s="20">
        <f>AH51+AH52</f>
        <v>8361</v>
      </c>
      <c r="AI50" s="21">
        <f t="shared" ref="AI50:AJ50" si="72">AI51+AI52</f>
        <v>9681</v>
      </c>
      <c r="AJ50" s="21">
        <f t="shared" si="72"/>
        <v>10273</v>
      </c>
    </row>
    <row r="51" spans="2:36" ht="15" customHeight="1">
      <c r="B51" s="194"/>
      <c r="C51" s="194" t="s">
        <v>2</v>
      </c>
      <c r="D51" s="4" t="s">
        <v>3</v>
      </c>
      <c r="E51" s="22">
        <f t="shared" ref="E51:E52" si="73">I51+M51+Q51+U51+Y51+AC51+AG51</f>
        <v>117332</v>
      </c>
      <c r="F51" s="23">
        <f t="shared" si="65"/>
        <v>37067</v>
      </c>
      <c r="G51" s="24">
        <f t="shared" si="65"/>
        <v>36258</v>
      </c>
      <c r="H51" s="24">
        <f t="shared" si="65"/>
        <v>44007</v>
      </c>
      <c r="I51" s="22">
        <f t="shared" ref="I51:I56" si="74">SUM(J51:L51)</f>
        <v>10178</v>
      </c>
      <c r="J51" s="23">
        <v>3032</v>
      </c>
      <c r="K51" s="24">
        <v>3675</v>
      </c>
      <c r="L51" s="24">
        <v>3471</v>
      </c>
      <c r="M51" s="22">
        <f t="shared" ref="M51:M56" si="75">SUM(N51:P51)</f>
        <v>18119</v>
      </c>
      <c r="N51" s="23">
        <v>5664</v>
      </c>
      <c r="O51" s="24">
        <v>5222</v>
      </c>
      <c r="P51" s="24">
        <v>7233</v>
      </c>
      <c r="Q51" s="22">
        <f t="shared" ref="Q51:Q56" si="76">SUM(R51:T51)</f>
        <v>18294</v>
      </c>
      <c r="R51" s="23">
        <v>5911</v>
      </c>
      <c r="S51" s="24">
        <v>5531</v>
      </c>
      <c r="T51" s="24">
        <v>6852</v>
      </c>
      <c r="U51" s="22">
        <f t="shared" ref="U51:U56" si="77">SUM(V51:X51)</f>
        <v>18106</v>
      </c>
      <c r="V51" s="23">
        <v>5996</v>
      </c>
      <c r="W51" s="24">
        <v>5329</v>
      </c>
      <c r="X51" s="24">
        <v>6781</v>
      </c>
      <c r="Y51" s="22">
        <f t="shared" ref="Y51:Y56" si="78">SUM(Z51:AB51)</f>
        <v>18724</v>
      </c>
      <c r="Z51" s="23">
        <v>6099</v>
      </c>
      <c r="AA51" s="24">
        <v>5483</v>
      </c>
      <c r="AB51" s="24">
        <v>7142</v>
      </c>
      <c r="AC51" s="22">
        <f t="shared" ref="AC51:AC56" si="79">SUM(AD51:AF51)</f>
        <v>19413</v>
      </c>
      <c r="AD51" s="23">
        <v>6010</v>
      </c>
      <c r="AE51" s="24">
        <v>6088</v>
      </c>
      <c r="AF51" s="24">
        <v>7315</v>
      </c>
      <c r="AG51" s="22">
        <f t="shared" ref="AG51:AG56" si="80">SUM(AH51:AJ51)</f>
        <v>14498</v>
      </c>
      <c r="AH51" s="23">
        <v>4355</v>
      </c>
      <c r="AI51" s="24">
        <v>4930</v>
      </c>
      <c r="AJ51" s="24">
        <v>5213</v>
      </c>
    </row>
    <row r="52" spans="2:36" ht="15" customHeight="1">
      <c r="B52" s="194"/>
      <c r="C52" s="194"/>
      <c r="D52" s="99" t="s">
        <v>4</v>
      </c>
      <c r="E52" s="25">
        <f t="shared" si="73"/>
        <v>111323</v>
      </c>
      <c r="F52" s="26">
        <f t="shared" si="65"/>
        <v>33953</v>
      </c>
      <c r="G52" s="27">
        <f t="shared" si="65"/>
        <v>35183</v>
      </c>
      <c r="H52" s="27">
        <f t="shared" si="65"/>
        <v>42187</v>
      </c>
      <c r="I52" s="25">
        <f t="shared" si="74"/>
        <v>9902</v>
      </c>
      <c r="J52" s="26">
        <v>2973</v>
      </c>
      <c r="K52" s="27">
        <v>3366</v>
      </c>
      <c r="L52" s="27">
        <v>3563</v>
      </c>
      <c r="M52" s="25">
        <f t="shared" si="75"/>
        <v>16743</v>
      </c>
      <c r="N52" s="26">
        <v>5096</v>
      </c>
      <c r="O52" s="27">
        <v>5198</v>
      </c>
      <c r="P52" s="27">
        <v>6449</v>
      </c>
      <c r="Q52" s="25">
        <f t="shared" si="76"/>
        <v>17260</v>
      </c>
      <c r="R52" s="26">
        <v>5376</v>
      </c>
      <c r="S52" s="27">
        <v>5327</v>
      </c>
      <c r="T52" s="27">
        <v>6557</v>
      </c>
      <c r="U52" s="25">
        <f t="shared" si="77"/>
        <v>17254</v>
      </c>
      <c r="V52" s="26">
        <v>5397</v>
      </c>
      <c r="W52" s="27">
        <v>5284</v>
      </c>
      <c r="X52" s="27">
        <v>6573</v>
      </c>
      <c r="Y52" s="25">
        <f t="shared" si="78"/>
        <v>17895</v>
      </c>
      <c r="Z52" s="26">
        <v>5645</v>
      </c>
      <c r="AA52" s="27">
        <v>5334</v>
      </c>
      <c r="AB52" s="27">
        <v>6916</v>
      </c>
      <c r="AC52" s="25">
        <f t="shared" si="79"/>
        <v>18452</v>
      </c>
      <c r="AD52" s="26">
        <v>5460</v>
      </c>
      <c r="AE52" s="27">
        <v>5923</v>
      </c>
      <c r="AF52" s="27">
        <v>7069</v>
      </c>
      <c r="AG52" s="25">
        <f t="shared" si="80"/>
        <v>13817</v>
      </c>
      <c r="AH52" s="26">
        <v>4006</v>
      </c>
      <c r="AI52" s="27">
        <v>4751</v>
      </c>
      <c r="AJ52" s="27">
        <v>5060</v>
      </c>
    </row>
    <row r="53" spans="2:36" ht="15" customHeight="1">
      <c r="B53" s="194"/>
      <c r="C53" s="202" t="s">
        <v>27</v>
      </c>
      <c r="D53" s="58" t="s">
        <v>28</v>
      </c>
      <c r="E53" s="59">
        <f>SUM(F53:H53)</f>
        <v>180260</v>
      </c>
      <c r="F53" s="60">
        <f>N50+R50+V50+Z50+AD50</f>
        <v>56654</v>
      </c>
      <c r="G53" s="61">
        <f t="shared" ref="G53:H53" si="81">O50+S50+W50+AA50+AE50</f>
        <v>54719</v>
      </c>
      <c r="H53" s="61">
        <f t="shared" si="81"/>
        <v>68887</v>
      </c>
      <c r="I53" s="59">
        <f t="shared" si="74"/>
        <v>0</v>
      </c>
      <c r="J53" s="60"/>
      <c r="K53" s="61"/>
      <c r="L53" s="61"/>
      <c r="M53" s="59">
        <f t="shared" si="75"/>
        <v>0</v>
      </c>
      <c r="N53" s="60"/>
      <c r="O53" s="61"/>
      <c r="P53" s="61"/>
      <c r="Q53" s="59">
        <f t="shared" si="76"/>
        <v>0</v>
      </c>
      <c r="R53" s="60"/>
      <c r="S53" s="61"/>
      <c r="T53" s="61"/>
      <c r="U53" s="59">
        <f t="shared" si="77"/>
        <v>0</v>
      </c>
      <c r="V53" s="60"/>
      <c r="W53" s="61"/>
      <c r="X53" s="61"/>
      <c r="Y53" s="59">
        <f t="shared" si="78"/>
        <v>0</v>
      </c>
      <c r="Z53" s="60"/>
      <c r="AA53" s="61"/>
      <c r="AB53" s="61"/>
      <c r="AC53" s="59">
        <f t="shared" si="79"/>
        <v>0</v>
      </c>
      <c r="AD53" s="60"/>
      <c r="AE53" s="61"/>
      <c r="AF53" s="61"/>
      <c r="AG53" s="59">
        <f t="shared" si="80"/>
        <v>0</v>
      </c>
      <c r="AH53" s="60"/>
      <c r="AI53" s="61"/>
      <c r="AJ53" s="61"/>
    </row>
    <row r="54" spans="2:36" ht="15" customHeight="1">
      <c r="B54" s="194"/>
      <c r="C54" s="202"/>
      <c r="D54" s="62" t="s">
        <v>29</v>
      </c>
      <c r="E54" s="63">
        <f>SUM(F54:H54)</f>
        <v>48395</v>
      </c>
      <c r="F54" s="64">
        <f>J50+AH50</f>
        <v>14366</v>
      </c>
      <c r="G54" s="65">
        <f t="shared" ref="G54:H54" si="82">K50+AI50</f>
        <v>16722</v>
      </c>
      <c r="H54" s="65">
        <f t="shared" si="82"/>
        <v>17307</v>
      </c>
      <c r="I54" s="63">
        <f t="shared" si="74"/>
        <v>0</v>
      </c>
      <c r="J54" s="64"/>
      <c r="K54" s="65"/>
      <c r="L54" s="65"/>
      <c r="M54" s="63">
        <f t="shared" si="75"/>
        <v>0</v>
      </c>
      <c r="N54" s="64"/>
      <c r="O54" s="65"/>
      <c r="P54" s="65"/>
      <c r="Q54" s="63">
        <f t="shared" si="76"/>
        <v>0</v>
      </c>
      <c r="R54" s="64"/>
      <c r="S54" s="65"/>
      <c r="T54" s="65"/>
      <c r="U54" s="63">
        <f t="shared" si="77"/>
        <v>0</v>
      </c>
      <c r="V54" s="64"/>
      <c r="W54" s="65"/>
      <c r="X54" s="65"/>
      <c r="Y54" s="63">
        <f t="shared" si="78"/>
        <v>0</v>
      </c>
      <c r="Z54" s="64"/>
      <c r="AA54" s="65"/>
      <c r="AB54" s="65"/>
      <c r="AC54" s="63">
        <f t="shared" si="79"/>
        <v>0</v>
      </c>
      <c r="AD54" s="64"/>
      <c r="AE54" s="65"/>
      <c r="AF54" s="65"/>
      <c r="AG54" s="63">
        <f t="shared" si="80"/>
        <v>0</v>
      </c>
      <c r="AH54" s="64"/>
      <c r="AI54" s="65"/>
      <c r="AJ54" s="65"/>
    </row>
    <row r="55" spans="2:36" ht="15" customHeight="1">
      <c r="B55" s="194"/>
      <c r="C55" s="194" t="s">
        <v>5</v>
      </c>
      <c r="D55" s="4" t="s">
        <v>6</v>
      </c>
      <c r="E55" s="22">
        <f t="shared" ref="E55:H56" si="83">I55+M55+Q55+U55+Y55+AC55+AG55</f>
        <v>191162</v>
      </c>
      <c r="F55" s="23">
        <f t="shared" si="83"/>
        <v>60504</v>
      </c>
      <c r="G55" s="24">
        <f t="shared" si="83"/>
        <v>58731</v>
      </c>
      <c r="H55" s="24">
        <f t="shared" si="83"/>
        <v>71927</v>
      </c>
      <c r="I55" s="22">
        <f t="shared" si="74"/>
        <v>16005</v>
      </c>
      <c r="J55" s="23">
        <v>4859</v>
      </c>
      <c r="K55" s="24">
        <v>5589</v>
      </c>
      <c r="L55" s="24">
        <v>5557</v>
      </c>
      <c r="M55" s="22">
        <f t="shared" si="75"/>
        <v>29427</v>
      </c>
      <c r="N55" s="23">
        <v>9246</v>
      </c>
      <c r="O55" s="24">
        <v>8667</v>
      </c>
      <c r="P55" s="24">
        <v>11514</v>
      </c>
      <c r="Q55" s="22">
        <f t="shared" si="76"/>
        <v>29816</v>
      </c>
      <c r="R55" s="23">
        <v>9703</v>
      </c>
      <c r="S55" s="24">
        <v>8927</v>
      </c>
      <c r="T55" s="24">
        <v>11186</v>
      </c>
      <c r="U55" s="22">
        <f t="shared" si="77"/>
        <v>29759</v>
      </c>
      <c r="V55" s="23">
        <v>9800</v>
      </c>
      <c r="W55" s="24">
        <v>8769</v>
      </c>
      <c r="X55" s="24">
        <v>11190</v>
      </c>
      <c r="Y55" s="22">
        <f t="shared" si="78"/>
        <v>30986</v>
      </c>
      <c r="Z55" s="23">
        <v>10139</v>
      </c>
      <c r="AA55" s="24">
        <v>8889</v>
      </c>
      <c r="AB55" s="24">
        <v>11958</v>
      </c>
      <c r="AC55" s="22">
        <f t="shared" si="79"/>
        <v>32316</v>
      </c>
      <c r="AD55" s="23">
        <v>9957</v>
      </c>
      <c r="AE55" s="24">
        <v>10145</v>
      </c>
      <c r="AF55" s="24">
        <v>12214</v>
      </c>
      <c r="AG55" s="22">
        <f t="shared" si="80"/>
        <v>22853</v>
      </c>
      <c r="AH55" s="23">
        <v>6800</v>
      </c>
      <c r="AI55" s="24">
        <v>7745</v>
      </c>
      <c r="AJ55" s="24">
        <v>8308</v>
      </c>
    </row>
    <row r="56" spans="2:36" ht="15" customHeight="1">
      <c r="B56" s="194"/>
      <c r="C56" s="194"/>
      <c r="D56" s="5" t="s">
        <v>7</v>
      </c>
      <c r="E56" s="28">
        <f t="shared" si="83"/>
        <v>37493</v>
      </c>
      <c r="F56" s="29">
        <f t="shared" si="83"/>
        <v>10516</v>
      </c>
      <c r="G56" s="30">
        <f t="shared" si="83"/>
        <v>12710</v>
      </c>
      <c r="H56" s="30">
        <f t="shared" si="83"/>
        <v>14267</v>
      </c>
      <c r="I56" s="28">
        <f t="shared" si="74"/>
        <v>4075</v>
      </c>
      <c r="J56" s="29">
        <v>1146</v>
      </c>
      <c r="K56" s="30">
        <v>1452</v>
      </c>
      <c r="L56" s="30">
        <v>1477</v>
      </c>
      <c r="M56" s="28">
        <f t="shared" si="75"/>
        <v>5435</v>
      </c>
      <c r="N56" s="29">
        <v>1514</v>
      </c>
      <c r="O56" s="30">
        <v>1753</v>
      </c>
      <c r="P56" s="30">
        <v>2168</v>
      </c>
      <c r="Q56" s="28">
        <f t="shared" si="76"/>
        <v>5738</v>
      </c>
      <c r="R56" s="29">
        <v>1584</v>
      </c>
      <c r="S56" s="30">
        <v>1931</v>
      </c>
      <c r="T56" s="30">
        <v>2223</v>
      </c>
      <c r="U56" s="28">
        <f t="shared" si="77"/>
        <v>5601</v>
      </c>
      <c r="V56" s="29">
        <v>1593</v>
      </c>
      <c r="W56" s="30">
        <v>1844</v>
      </c>
      <c r="X56" s="30">
        <v>2164</v>
      </c>
      <c r="Y56" s="28">
        <f t="shared" si="78"/>
        <v>5633</v>
      </c>
      <c r="Z56" s="29">
        <v>1605</v>
      </c>
      <c r="AA56" s="30">
        <v>1928</v>
      </c>
      <c r="AB56" s="30">
        <v>2100</v>
      </c>
      <c r="AC56" s="28">
        <f t="shared" si="79"/>
        <v>5549</v>
      </c>
      <c r="AD56" s="29">
        <v>1513</v>
      </c>
      <c r="AE56" s="30">
        <v>1866</v>
      </c>
      <c r="AF56" s="30">
        <v>2170</v>
      </c>
      <c r="AG56" s="28">
        <f t="shared" si="80"/>
        <v>5462</v>
      </c>
      <c r="AH56" s="29">
        <v>1561</v>
      </c>
      <c r="AI56" s="30">
        <v>1936</v>
      </c>
      <c r="AJ56" s="30">
        <v>1965</v>
      </c>
    </row>
    <row r="57" spans="2:36" ht="15" customHeight="1">
      <c r="B57" s="194"/>
      <c r="C57" s="194"/>
      <c r="D57" s="99" t="s">
        <v>8</v>
      </c>
      <c r="E57" s="49">
        <f>E56/E50</f>
        <v>0.16397192276573877</v>
      </c>
      <c r="F57" s="50">
        <f t="shared" ref="F57:H57" si="84">F56/F50</f>
        <v>0.14807096592509153</v>
      </c>
      <c r="G57" s="51">
        <f t="shared" si="84"/>
        <v>0.17790904382637421</v>
      </c>
      <c r="H57" s="51">
        <f t="shared" si="84"/>
        <v>0.165521962085528</v>
      </c>
      <c r="I57" s="49">
        <f>I56/I50</f>
        <v>0.20293824701195218</v>
      </c>
      <c r="J57" s="50">
        <f t="shared" ref="J57:L57" si="85">J56/J50</f>
        <v>0.19084096586178184</v>
      </c>
      <c r="K57" s="51">
        <f t="shared" si="85"/>
        <v>0.20622070728589689</v>
      </c>
      <c r="L57" s="51">
        <f t="shared" si="85"/>
        <v>0.20998009667330111</v>
      </c>
      <c r="M57" s="49">
        <f>M56/M50</f>
        <v>0.15590040732029142</v>
      </c>
      <c r="N57" s="50">
        <f t="shared" ref="N57:P57" si="86">N56/N50</f>
        <v>0.14070631970260222</v>
      </c>
      <c r="O57" s="51">
        <f t="shared" si="86"/>
        <v>0.1682341650671785</v>
      </c>
      <c r="P57" s="51">
        <f t="shared" si="86"/>
        <v>0.15845636602835841</v>
      </c>
      <c r="Q57" s="49">
        <f>Q56/Q50</f>
        <v>0.1613883107385948</v>
      </c>
      <c r="R57" s="50">
        <f t="shared" ref="R57:T57" si="87">R56/R50</f>
        <v>0.14033844245592275</v>
      </c>
      <c r="S57" s="51">
        <f t="shared" si="87"/>
        <v>0.17784122306133726</v>
      </c>
      <c r="T57" s="51">
        <f t="shared" si="87"/>
        <v>0.16578417480796481</v>
      </c>
      <c r="U57" s="49">
        <f>U56/U50</f>
        <v>0.15839932126696832</v>
      </c>
      <c r="V57" s="50">
        <f t="shared" ref="V57:X57" si="88">V56/V50</f>
        <v>0.13982269814798562</v>
      </c>
      <c r="W57" s="51">
        <f t="shared" si="88"/>
        <v>0.17374917553943278</v>
      </c>
      <c r="X57" s="51">
        <f t="shared" si="88"/>
        <v>0.16204882432230044</v>
      </c>
      <c r="Y57" s="49">
        <f>Y56/Y50</f>
        <v>0.15382724814986756</v>
      </c>
      <c r="Z57" s="50">
        <f t="shared" ref="Z57:AB57" si="89">Z56/Z50</f>
        <v>0.13666553133514986</v>
      </c>
      <c r="AA57" s="51">
        <f t="shared" si="89"/>
        <v>0.17823795876860499</v>
      </c>
      <c r="AB57" s="51">
        <f t="shared" si="89"/>
        <v>0.14938113529662825</v>
      </c>
      <c r="AC57" s="49">
        <f>AC56/AC50</f>
        <v>0.14654694308728378</v>
      </c>
      <c r="AD57" s="50">
        <f t="shared" ref="AD57:AF57" si="90">AD56/AD50</f>
        <v>0.13190932868352223</v>
      </c>
      <c r="AE57" s="51">
        <f t="shared" si="90"/>
        <v>0.15535758887686288</v>
      </c>
      <c r="AF57" s="51">
        <f t="shared" si="90"/>
        <v>0.15086206896551724</v>
      </c>
      <c r="AG57" s="49">
        <f>AG56/AG50</f>
        <v>0.19290128906939785</v>
      </c>
      <c r="AH57" s="50">
        <f t="shared" ref="AH57:AJ57" si="91">AH56/AH50</f>
        <v>0.18670015548379382</v>
      </c>
      <c r="AI57" s="51">
        <f t="shared" si="91"/>
        <v>0.19997934097717179</v>
      </c>
      <c r="AJ57" s="51">
        <f t="shared" si="91"/>
        <v>0.19127810766085857</v>
      </c>
    </row>
    <row r="58" spans="2:36" ht="15" customHeight="1">
      <c r="B58" s="194" t="s">
        <v>13</v>
      </c>
      <c r="C58" s="195" t="s">
        <v>10</v>
      </c>
      <c r="D58" s="195"/>
      <c r="E58" s="19">
        <f t="shared" ref="E58:H60" si="92">I58+M58+Q58+U58+Y58+AC58+AG58</f>
        <v>124345462</v>
      </c>
      <c r="F58" s="20">
        <f t="shared" si="92"/>
        <v>42450893</v>
      </c>
      <c r="G58" s="21">
        <f t="shared" si="92"/>
        <v>38506388</v>
      </c>
      <c r="H58" s="21">
        <f t="shared" si="92"/>
        <v>43388181</v>
      </c>
      <c r="I58" s="19">
        <f>SUM(J58:L58)</f>
        <v>10895483</v>
      </c>
      <c r="J58" s="20">
        <f>J59+J60</f>
        <v>3494654</v>
      </c>
      <c r="K58" s="21">
        <f t="shared" ref="K58:L58" si="93">K59+K60</f>
        <v>3921565</v>
      </c>
      <c r="L58" s="21">
        <f t="shared" si="93"/>
        <v>3479264</v>
      </c>
      <c r="M58" s="19">
        <f>SUM(N58:P58)</f>
        <v>19288586</v>
      </c>
      <c r="N58" s="20">
        <f>N59+N60</f>
        <v>6619520</v>
      </c>
      <c r="O58" s="21">
        <f t="shared" ref="O58:P58" si="94">O59+O60</f>
        <v>5619994</v>
      </c>
      <c r="P58" s="21">
        <f t="shared" si="94"/>
        <v>7049072</v>
      </c>
      <c r="Q58" s="19">
        <f>SUM(R58:T58)</f>
        <v>19076740</v>
      </c>
      <c r="R58" s="20">
        <f>R59+R60</f>
        <v>6672791</v>
      </c>
      <c r="S58" s="21">
        <f t="shared" ref="S58:T58" si="95">S59+S60</f>
        <v>5768196</v>
      </c>
      <c r="T58" s="21">
        <f t="shared" si="95"/>
        <v>6635753</v>
      </c>
      <c r="U58" s="19">
        <f>SUM(V58:X58)</f>
        <v>19232092</v>
      </c>
      <c r="V58" s="20">
        <f>V59+V60</f>
        <v>6734116</v>
      </c>
      <c r="W58" s="21">
        <f t="shared" ref="W58:X58" si="96">W59+W60</f>
        <v>5710308</v>
      </c>
      <c r="X58" s="21">
        <f t="shared" si="96"/>
        <v>6787668</v>
      </c>
      <c r="Y58" s="19">
        <f>SUM(Z58:AB58)</f>
        <v>19645591</v>
      </c>
      <c r="Z58" s="20">
        <f>Z59+Z60</f>
        <v>6797433</v>
      </c>
      <c r="AA58" s="21">
        <f t="shared" ref="AA58:AB58" si="97">AA59+AA60</f>
        <v>5879172</v>
      </c>
      <c r="AB58" s="21">
        <f t="shared" si="97"/>
        <v>6968986</v>
      </c>
      <c r="AC58" s="19">
        <f>SUM(AD58:AF58)</f>
        <v>20759243</v>
      </c>
      <c r="AD58" s="20">
        <f>AD59+AD60</f>
        <v>6911922</v>
      </c>
      <c r="AE58" s="21">
        <f t="shared" ref="AE58:AF58" si="98">AE59+AE60</f>
        <v>6452144</v>
      </c>
      <c r="AF58" s="21">
        <f t="shared" si="98"/>
        <v>7395177</v>
      </c>
      <c r="AG58" s="19">
        <f>SUM(AH58:AJ58)</f>
        <v>15447727</v>
      </c>
      <c r="AH58" s="20">
        <f>AH59+AH60</f>
        <v>5220457</v>
      </c>
      <c r="AI58" s="21">
        <f t="shared" ref="AI58:AJ58" si="99">AI59+AI60</f>
        <v>5155009</v>
      </c>
      <c r="AJ58" s="21">
        <f t="shared" si="99"/>
        <v>5072261</v>
      </c>
    </row>
    <row r="59" spans="2:36" ht="15" customHeight="1">
      <c r="B59" s="194"/>
      <c r="C59" s="196" t="s">
        <v>11</v>
      </c>
      <c r="D59" s="196"/>
      <c r="E59" s="52">
        <f t="shared" si="92"/>
        <v>122220262</v>
      </c>
      <c r="F59" s="53">
        <f t="shared" si="92"/>
        <v>41762193</v>
      </c>
      <c r="G59" s="54">
        <f t="shared" si="92"/>
        <v>37911038</v>
      </c>
      <c r="H59" s="54">
        <f t="shared" si="92"/>
        <v>42547031</v>
      </c>
      <c r="I59" s="52">
        <f t="shared" ref="I59:I60" si="100">SUM(J59:L59)</f>
        <v>10568733</v>
      </c>
      <c r="J59" s="53">
        <v>3434204</v>
      </c>
      <c r="K59" s="54">
        <v>3867165</v>
      </c>
      <c r="L59" s="54">
        <v>3267364</v>
      </c>
      <c r="M59" s="52">
        <f t="shared" ref="M59:M60" si="101">SUM(N59:P59)</f>
        <v>18797186</v>
      </c>
      <c r="N59" s="53">
        <v>6406820</v>
      </c>
      <c r="O59" s="54">
        <v>5532344</v>
      </c>
      <c r="P59" s="54">
        <v>6858022</v>
      </c>
      <c r="Q59" s="52">
        <f t="shared" ref="Q59:Q60" si="102">SUM(R59:T59)</f>
        <v>19012440</v>
      </c>
      <c r="R59" s="53">
        <v>6654441</v>
      </c>
      <c r="S59" s="54">
        <v>5744246</v>
      </c>
      <c r="T59" s="54">
        <v>6613753</v>
      </c>
      <c r="U59" s="52">
        <f t="shared" ref="U59:U60" si="103">SUM(V59:X59)</f>
        <v>18890992</v>
      </c>
      <c r="V59" s="53">
        <v>6644566</v>
      </c>
      <c r="W59" s="54">
        <v>5612658</v>
      </c>
      <c r="X59" s="54">
        <v>6633768</v>
      </c>
      <c r="Y59" s="52">
        <f t="shared" ref="Y59:Y60" si="104">SUM(Z59:AB59)</f>
        <v>19424391</v>
      </c>
      <c r="Z59" s="53">
        <v>6776983</v>
      </c>
      <c r="AA59" s="54">
        <v>5707022</v>
      </c>
      <c r="AB59" s="54">
        <v>6940386</v>
      </c>
      <c r="AC59" s="52">
        <f t="shared" ref="AC59:AC60" si="105">SUM(AD59:AF59)</f>
        <v>20481293</v>
      </c>
      <c r="AD59" s="53">
        <v>6884322</v>
      </c>
      <c r="AE59" s="54">
        <v>6370394</v>
      </c>
      <c r="AF59" s="54">
        <v>7226577</v>
      </c>
      <c r="AG59" s="52">
        <f t="shared" ref="AG59:AG60" si="106">SUM(AH59:AJ59)</f>
        <v>15045227</v>
      </c>
      <c r="AH59" s="53">
        <v>4960857</v>
      </c>
      <c r="AI59" s="54">
        <v>5077209</v>
      </c>
      <c r="AJ59" s="54">
        <v>5007161</v>
      </c>
    </row>
    <row r="60" spans="2:36" ht="15" customHeight="1">
      <c r="B60" s="194"/>
      <c r="C60" s="197" t="s">
        <v>12</v>
      </c>
      <c r="D60" s="197"/>
      <c r="E60" s="25">
        <f t="shared" si="92"/>
        <v>2125200</v>
      </c>
      <c r="F60" s="26">
        <f t="shared" si="92"/>
        <v>688700</v>
      </c>
      <c r="G60" s="27">
        <f t="shared" si="92"/>
        <v>595350</v>
      </c>
      <c r="H60" s="27">
        <f t="shared" si="92"/>
        <v>841150</v>
      </c>
      <c r="I60" s="25">
        <f t="shared" si="100"/>
        <v>326750</v>
      </c>
      <c r="J60" s="26">
        <v>60450</v>
      </c>
      <c r="K60" s="27">
        <v>54400</v>
      </c>
      <c r="L60" s="27">
        <v>211900</v>
      </c>
      <c r="M60" s="25">
        <f t="shared" si="101"/>
        <v>491400</v>
      </c>
      <c r="N60" s="26">
        <v>212700</v>
      </c>
      <c r="O60" s="27">
        <v>87650</v>
      </c>
      <c r="P60" s="27">
        <v>191050</v>
      </c>
      <c r="Q60" s="25">
        <f t="shared" si="102"/>
        <v>64300</v>
      </c>
      <c r="R60" s="26">
        <v>18350</v>
      </c>
      <c r="S60" s="27">
        <v>23950</v>
      </c>
      <c r="T60" s="27">
        <v>22000</v>
      </c>
      <c r="U60" s="25">
        <f t="shared" si="103"/>
        <v>341100</v>
      </c>
      <c r="V60" s="26">
        <v>89550</v>
      </c>
      <c r="W60" s="27">
        <v>97650</v>
      </c>
      <c r="X60" s="27">
        <v>153900</v>
      </c>
      <c r="Y60" s="25">
        <f t="shared" si="104"/>
        <v>221200</v>
      </c>
      <c r="Z60" s="26">
        <v>20450</v>
      </c>
      <c r="AA60" s="27">
        <v>172150</v>
      </c>
      <c r="AB60" s="27">
        <v>28600</v>
      </c>
      <c r="AC60" s="25">
        <f t="shared" si="105"/>
        <v>277950</v>
      </c>
      <c r="AD60" s="26">
        <v>27600</v>
      </c>
      <c r="AE60" s="27">
        <v>81750</v>
      </c>
      <c r="AF60" s="27">
        <v>168600</v>
      </c>
      <c r="AG60" s="25">
        <f t="shared" si="106"/>
        <v>402500</v>
      </c>
      <c r="AH60" s="26">
        <v>259600</v>
      </c>
      <c r="AI60" s="27">
        <v>77800</v>
      </c>
      <c r="AJ60" s="27">
        <v>65100</v>
      </c>
    </row>
    <row r="61" spans="2:36" ht="15" customHeight="1">
      <c r="B61" s="203" t="s">
        <v>40</v>
      </c>
      <c r="C61" s="203"/>
      <c r="D61" s="203"/>
      <c r="E61" s="203" t="s">
        <v>80</v>
      </c>
      <c r="F61" s="203"/>
      <c r="G61" s="203"/>
      <c r="H61" s="203"/>
      <c r="I61" s="200">
        <v>45060</v>
      </c>
      <c r="J61" s="200"/>
      <c r="K61" s="200"/>
      <c r="L61" s="200"/>
      <c r="M61" s="199">
        <v>45061</v>
      </c>
      <c r="N61" s="199"/>
      <c r="O61" s="199"/>
      <c r="P61" s="199"/>
      <c r="Q61" s="199">
        <v>45062</v>
      </c>
      <c r="R61" s="199"/>
      <c r="S61" s="199"/>
      <c r="T61" s="199"/>
      <c r="U61" s="199">
        <v>45063</v>
      </c>
      <c r="V61" s="199"/>
      <c r="W61" s="199"/>
      <c r="X61" s="199"/>
      <c r="Y61" s="199">
        <v>45064</v>
      </c>
      <c r="Z61" s="199"/>
      <c r="AA61" s="199"/>
      <c r="AB61" s="199"/>
      <c r="AC61" s="199">
        <v>45065</v>
      </c>
      <c r="AD61" s="199"/>
      <c r="AE61" s="199"/>
      <c r="AF61" s="199"/>
      <c r="AG61" s="204">
        <v>45066</v>
      </c>
      <c r="AH61" s="204"/>
      <c r="AI61" s="204"/>
      <c r="AJ61" s="204"/>
    </row>
    <row r="62" spans="2:36" ht="15" customHeight="1">
      <c r="B62" s="201" t="s">
        <v>0</v>
      </c>
      <c r="C62" s="201"/>
      <c r="D62" s="201"/>
      <c r="E62" s="6" t="s">
        <v>15</v>
      </c>
      <c r="F62" s="7" t="s">
        <v>30</v>
      </c>
      <c r="G62" s="100" t="s">
        <v>42</v>
      </c>
      <c r="H62" s="16" t="s">
        <v>43</v>
      </c>
      <c r="I62" s="10" t="s">
        <v>14</v>
      </c>
      <c r="J62" s="11" t="s">
        <v>16</v>
      </c>
      <c r="K62" s="12" t="s">
        <v>18</v>
      </c>
      <c r="L62" s="12" t="s">
        <v>20</v>
      </c>
      <c r="M62" s="10" t="s">
        <v>14</v>
      </c>
      <c r="N62" s="11" t="s">
        <v>16</v>
      </c>
      <c r="O62" s="12" t="s">
        <v>18</v>
      </c>
      <c r="P62" s="12" t="s">
        <v>20</v>
      </c>
      <c r="Q62" s="10" t="s">
        <v>14</v>
      </c>
      <c r="R62" s="11" t="s">
        <v>16</v>
      </c>
      <c r="S62" s="12" t="s">
        <v>18</v>
      </c>
      <c r="T62" s="12" t="s">
        <v>20</v>
      </c>
      <c r="U62" s="10" t="s">
        <v>14</v>
      </c>
      <c r="V62" s="11" t="s">
        <v>16</v>
      </c>
      <c r="W62" s="12" t="s">
        <v>18</v>
      </c>
      <c r="X62" s="12" t="s">
        <v>20</v>
      </c>
      <c r="Y62" s="10" t="s">
        <v>14</v>
      </c>
      <c r="Z62" s="11" t="s">
        <v>16</v>
      </c>
      <c r="AA62" s="12" t="s">
        <v>18</v>
      </c>
      <c r="AB62" s="12" t="s">
        <v>20</v>
      </c>
      <c r="AC62" s="10" t="s">
        <v>14</v>
      </c>
      <c r="AD62" s="11" t="s">
        <v>16</v>
      </c>
      <c r="AE62" s="12" t="s">
        <v>18</v>
      </c>
      <c r="AF62" s="12" t="s">
        <v>20</v>
      </c>
      <c r="AG62" s="10" t="s">
        <v>14</v>
      </c>
      <c r="AH62" s="11" t="s">
        <v>16</v>
      </c>
      <c r="AI62" s="12" t="s">
        <v>18</v>
      </c>
      <c r="AJ62" s="12" t="s">
        <v>20</v>
      </c>
    </row>
    <row r="63" spans="2:36" ht="15" customHeight="1">
      <c r="B63" s="194" t="s">
        <v>9</v>
      </c>
      <c r="C63" s="195" t="s">
        <v>1</v>
      </c>
      <c r="D63" s="195"/>
      <c r="E63" s="19">
        <f>I63+M63+Q63+U63+Y63+AC63+AG63</f>
        <v>227175</v>
      </c>
      <c r="F63" s="20">
        <f t="shared" ref="F63:H65" si="107">J63+N63+R63+V63+Z63+AD63+AH63</f>
        <v>71764</v>
      </c>
      <c r="G63" s="21">
        <f t="shared" si="107"/>
        <v>70861</v>
      </c>
      <c r="H63" s="21">
        <f t="shared" si="107"/>
        <v>84550</v>
      </c>
      <c r="I63" s="19">
        <f>SUM(J63:L63)</f>
        <v>20832</v>
      </c>
      <c r="J63" s="20">
        <f>J64+J65</f>
        <v>6011</v>
      </c>
      <c r="K63" s="21">
        <f t="shared" ref="K63:L63" si="108">K64+K65</f>
        <v>7193</v>
      </c>
      <c r="L63" s="21">
        <f t="shared" si="108"/>
        <v>7628</v>
      </c>
      <c r="M63" s="19">
        <f>SUM(N63:P63)</f>
        <v>34219</v>
      </c>
      <c r="N63" s="20">
        <f>N64+N65</f>
        <v>10686</v>
      </c>
      <c r="O63" s="21">
        <f t="shared" ref="O63:P63" si="109">O64+O65</f>
        <v>10425</v>
      </c>
      <c r="P63" s="21">
        <f t="shared" si="109"/>
        <v>13108</v>
      </c>
      <c r="Q63" s="19">
        <f>SUM(R63:T63)</f>
        <v>35396</v>
      </c>
      <c r="R63" s="20">
        <f>R64+R65</f>
        <v>11524</v>
      </c>
      <c r="S63" s="21">
        <f t="shared" ref="S63:T63" si="110">S64+S65</f>
        <v>10630</v>
      </c>
      <c r="T63" s="21">
        <f t="shared" si="110"/>
        <v>13242</v>
      </c>
      <c r="U63" s="19">
        <f>SUM(V63:X63)</f>
        <v>35650</v>
      </c>
      <c r="V63" s="20">
        <f>V64+V65</f>
        <v>11852</v>
      </c>
      <c r="W63" s="21">
        <f t="shared" ref="W63:X63" si="111">W64+W65</f>
        <v>10598</v>
      </c>
      <c r="X63" s="21">
        <f t="shared" si="111"/>
        <v>13200</v>
      </c>
      <c r="Y63" s="19">
        <f>SUM(Z63:AB63)</f>
        <v>35490</v>
      </c>
      <c r="Z63" s="20">
        <f>Z64+Z65</f>
        <v>11751</v>
      </c>
      <c r="AA63" s="21">
        <f t="shared" ref="AA63:AB63" si="112">AA64+AA65</f>
        <v>10495</v>
      </c>
      <c r="AB63" s="21">
        <f t="shared" si="112"/>
        <v>13244</v>
      </c>
      <c r="AC63" s="19">
        <f>SUM(AD63:AF63)</f>
        <v>37424</v>
      </c>
      <c r="AD63" s="20">
        <f>AD64+AD65</f>
        <v>11667</v>
      </c>
      <c r="AE63" s="21">
        <f t="shared" ref="AE63:AF63" si="113">AE64+AE65</f>
        <v>11963</v>
      </c>
      <c r="AF63" s="21">
        <f t="shared" si="113"/>
        <v>13794</v>
      </c>
      <c r="AG63" s="19">
        <f>SUM(AH63:AJ63)</f>
        <v>28164</v>
      </c>
      <c r="AH63" s="20">
        <f>AH64+AH65</f>
        <v>8273</v>
      </c>
      <c r="AI63" s="21">
        <f t="shared" ref="AI63:AJ63" si="114">AI64+AI65</f>
        <v>9557</v>
      </c>
      <c r="AJ63" s="21">
        <f t="shared" si="114"/>
        <v>10334</v>
      </c>
    </row>
    <row r="64" spans="2:36" ht="15" customHeight="1">
      <c r="B64" s="194"/>
      <c r="C64" s="194" t="s">
        <v>2</v>
      </c>
      <c r="D64" s="4" t="s">
        <v>3</v>
      </c>
      <c r="E64" s="22">
        <f t="shared" ref="E64:E65" si="115">I64+M64+Q64+U64+Y64+AC64+AG64</f>
        <v>116572</v>
      </c>
      <c r="F64" s="23">
        <f t="shared" si="107"/>
        <v>37485</v>
      </c>
      <c r="G64" s="24">
        <f t="shared" si="107"/>
        <v>36014</v>
      </c>
      <c r="H64" s="24">
        <f t="shared" si="107"/>
        <v>43073</v>
      </c>
      <c r="I64" s="22">
        <f t="shared" ref="I64:I69" si="116">SUM(J64:L64)</f>
        <v>10565</v>
      </c>
      <c r="J64" s="23">
        <v>2998</v>
      </c>
      <c r="K64" s="24">
        <v>3656</v>
      </c>
      <c r="L64" s="24">
        <v>3911</v>
      </c>
      <c r="M64" s="22">
        <f t="shared" ref="M64:M69" si="117">SUM(N64:P64)</f>
        <v>17654</v>
      </c>
      <c r="N64" s="23">
        <v>5615</v>
      </c>
      <c r="O64" s="24">
        <v>5337</v>
      </c>
      <c r="P64" s="24">
        <v>6702</v>
      </c>
      <c r="Q64" s="22">
        <f t="shared" ref="Q64:Q69" si="118">SUM(R64:T64)</f>
        <v>17999</v>
      </c>
      <c r="R64" s="23">
        <v>5933</v>
      </c>
      <c r="S64" s="24">
        <v>5324</v>
      </c>
      <c r="T64" s="24">
        <v>6742</v>
      </c>
      <c r="U64" s="22">
        <f t="shared" ref="U64:U69" si="119">SUM(V64:X64)</f>
        <v>18294</v>
      </c>
      <c r="V64" s="23">
        <v>6252</v>
      </c>
      <c r="W64" s="24">
        <v>5360</v>
      </c>
      <c r="X64" s="24">
        <v>6682</v>
      </c>
      <c r="Y64" s="22">
        <f t="shared" ref="Y64:Y69" si="120">SUM(Z64:AB64)</f>
        <v>18362</v>
      </c>
      <c r="Z64" s="23">
        <v>6263</v>
      </c>
      <c r="AA64" s="24">
        <v>5342</v>
      </c>
      <c r="AB64" s="24">
        <v>6757</v>
      </c>
      <c r="AC64" s="22">
        <f t="shared" ref="AC64:AC69" si="121">SUM(AD64:AF64)</f>
        <v>19234</v>
      </c>
      <c r="AD64" s="23">
        <v>6177</v>
      </c>
      <c r="AE64" s="24">
        <v>5998</v>
      </c>
      <c r="AF64" s="24">
        <v>7059</v>
      </c>
      <c r="AG64" s="22">
        <f t="shared" ref="AG64:AG69" si="122">SUM(AH64:AJ64)</f>
        <v>14464</v>
      </c>
      <c r="AH64" s="23">
        <v>4247</v>
      </c>
      <c r="AI64" s="24">
        <v>4997</v>
      </c>
      <c r="AJ64" s="24">
        <v>5220</v>
      </c>
    </row>
    <row r="65" spans="2:36" ht="15" customHeight="1">
      <c r="B65" s="194"/>
      <c r="C65" s="194"/>
      <c r="D65" s="99" t="s">
        <v>4</v>
      </c>
      <c r="E65" s="25">
        <f t="shared" si="115"/>
        <v>110603</v>
      </c>
      <c r="F65" s="26">
        <f t="shared" si="107"/>
        <v>34279</v>
      </c>
      <c r="G65" s="27">
        <f t="shared" si="107"/>
        <v>34847</v>
      </c>
      <c r="H65" s="27">
        <f t="shared" si="107"/>
        <v>41477</v>
      </c>
      <c r="I65" s="25">
        <f t="shared" si="116"/>
        <v>10267</v>
      </c>
      <c r="J65" s="26">
        <v>3013</v>
      </c>
      <c r="K65" s="27">
        <v>3537</v>
      </c>
      <c r="L65" s="27">
        <v>3717</v>
      </c>
      <c r="M65" s="25">
        <f t="shared" si="117"/>
        <v>16565</v>
      </c>
      <c r="N65" s="26">
        <v>5071</v>
      </c>
      <c r="O65" s="27">
        <v>5088</v>
      </c>
      <c r="P65" s="27">
        <v>6406</v>
      </c>
      <c r="Q65" s="25">
        <f t="shared" si="118"/>
        <v>17397</v>
      </c>
      <c r="R65" s="26">
        <v>5591</v>
      </c>
      <c r="S65" s="27">
        <v>5306</v>
      </c>
      <c r="T65" s="27">
        <v>6500</v>
      </c>
      <c r="U65" s="25">
        <f t="shared" si="119"/>
        <v>17356</v>
      </c>
      <c r="V65" s="26">
        <v>5600</v>
      </c>
      <c r="W65" s="27">
        <v>5238</v>
      </c>
      <c r="X65" s="27">
        <v>6518</v>
      </c>
      <c r="Y65" s="25">
        <f t="shared" si="120"/>
        <v>17128</v>
      </c>
      <c r="Z65" s="26">
        <v>5488</v>
      </c>
      <c r="AA65" s="27">
        <v>5153</v>
      </c>
      <c r="AB65" s="27">
        <v>6487</v>
      </c>
      <c r="AC65" s="25">
        <f t="shared" si="121"/>
        <v>18190</v>
      </c>
      <c r="AD65" s="26">
        <v>5490</v>
      </c>
      <c r="AE65" s="27">
        <v>5965</v>
      </c>
      <c r="AF65" s="27">
        <v>6735</v>
      </c>
      <c r="AG65" s="25">
        <f t="shared" si="122"/>
        <v>13700</v>
      </c>
      <c r="AH65" s="26">
        <v>4026</v>
      </c>
      <c r="AI65" s="27">
        <v>4560</v>
      </c>
      <c r="AJ65" s="27">
        <v>5114</v>
      </c>
    </row>
    <row r="66" spans="2:36" ht="15" customHeight="1">
      <c r="B66" s="194"/>
      <c r="C66" s="202" t="s">
        <v>27</v>
      </c>
      <c r="D66" s="58" t="s">
        <v>28</v>
      </c>
      <c r="E66" s="59">
        <f>SUM(F66:H66)</f>
        <v>178179</v>
      </c>
      <c r="F66" s="60">
        <f>N63+R63+V63+Z63+AD63</f>
        <v>57480</v>
      </c>
      <c r="G66" s="61">
        <f t="shared" ref="G66:H66" si="123">O63+S63+W63+AA63+AE63</f>
        <v>54111</v>
      </c>
      <c r="H66" s="61">
        <f t="shared" si="123"/>
        <v>66588</v>
      </c>
      <c r="I66" s="59">
        <f t="shared" si="116"/>
        <v>0</v>
      </c>
      <c r="J66" s="60"/>
      <c r="K66" s="61"/>
      <c r="L66" s="61"/>
      <c r="M66" s="59">
        <f t="shared" si="117"/>
        <v>0</v>
      </c>
      <c r="N66" s="60"/>
      <c r="O66" s="61"/>
      <c r="P66" s="61"/>
      <c r="Q66" s="59">
        <f t="shared" si="118"/>
        <v>0</v>
      </c>
      <c r="R66" s="60"/>
      <c r="S66" s="61"/>
      <c r="T66" s="61"/>
      <c r="U66" s="59">
        <f t="shared" si="119"/>
        <v>0</v>
      </c>
      <c r="V66" s="60"/>
      <c r="W66" s="61"/>
      <c r="X66" s="61"/>
      <c r="Y66" s="59">
        <f t="shared" si="120"/>
        <v>0</v>
      </c>
      <c r="Z66" s="60"/>
      <c r="AA66" s="61"/>
      <c r="AB66" s="61"/>
      <c r="AC66" s="59">
        <f t="shared" si="121"/>
        <v>0</v>
      </c>
      <c r="AD66" s="60"/>
      <c r="AE66" s="61"/>
      <c r="AF66" s="61"/>
      <c r="AG66" s="59">
        <f t="shared" si="122"/>
        <v>0</v>
      </c>
      <c r="AH66" s="60"/>
      <c r="AI66" s="61"/>
      <c r="AJ66" s="61"/>
    </row>
    <row r="67" spans="2:36" ht="15" customHeight="1">
      <c r="B67" s="194"/>
      <c r="C67" s="202"/>
      <c r="D67" s="62" t="s">
        <v>29</v>
      </c>
      <c r="E67" s="63">
        <f>SUM(F67:H67)</f>
        <v>48996</v>
      </c>
      <c r="F67" s="64">
        <f>J63+AH63</f>
        <v>14284</v>
      </c>
      <c r="G67" s="65">
        <f t="shared" ref="G67:H67" si="124">K63+AI63</f>
        <v>16750</v>
      </c>
      <c r="H67" s="65">
        <f t="shared" si="124"/>
        <v>17962</v>
      </c>
      <c r="I67" s="63">
        <f t="shared" si="116"/>
        <v>0</v>
      </c>
      <c r="J67" s="64"/>
      <c r="K67" s="65"/>
      <c r="L67" s="65"/>
      <c r="M67" s="63">
        <f t="shared" si="117"/>
        <v>0</v>
      </c>
      <c r="N67" s="64"/>
      <c r="O67" s="65"/>
      <c r="P67" s="65"/>
      <c r="Q67" s="63">
        <f t="shared" si="118"/>
        <v>0</v>
      </c>
      <c r="R67" s="64"/>
      <c r="S67" s="65"/>
      <c r="T67" s="65"/>
      <c r="U67" s="63">
        <f t="shared" si="119"/>
        <v>0</v>
      </c>
      <c r="V67" s="64"/>
      <c r="W67" s="65"/>
      <c r="X67" s="65"/>
      <c r="Y67" s="63">
        <f t="shared" si="120"/>
        <v>0</v>
      </c>
      <c r="Z67" s="64"/>
      <c r="AA67" s="65"/>
      <c r="AB67" s="65"/>
      <c r="AC67" s="63">
        <f t="shared" si="121"/>
        <v>0</v>
      </c>
      <c r="AD67" s="64"/>
      <c r="AE67" s="65"/>
      <c r="AF67" s="65"/>
      <c r="AG67" s="63">
        <f t="shared" si="122"/>
        <v>0</v>
      </c>
      <c r="AH67" s="64"/>
      <c r="AI67" s="65"/>
      <c r="AJ67" s="65"/>
    </row>
    <row r="68" spans="2:36" ht="15" customHeight="1">
      <c r="B68" s="194"/>
      <c r="C68" s="194" t="s">
        <v>5</v>
      </c>
      <c r="D68" s="4" t="s">
        <v>6</v>
      </c>
      <c r="E68" s="22">
        <f t="shared" ref="E68:H69" si="125">I68+M68+Q68+U68+Y68+AC68+AG68</f>
        <v>189876</v>
      </c>
      <c r="F68" s="23">
        <f t="shared" si="125"/>
        <v>61098</v>
      </c>
      <c r="G68" s="24">
        <f t="shared" si="125"/>
        <v>58308</v>
      </c>
      <c r="H68" s="24">
        <f t="shared" si="125"/>
        <v>70470</v>
      </c>
      <c r="I68" s="22">
        <f t="shared" si="116"/>
        <v>16359</v>
      </c>
      <c r="J68" s="23">
        <v>4798</v>
      </c>
      <c r="K68" s="24">
        <v>5594</v>
      </c>
      <c r="L68" s="24">
        <v>5967</v>
      </c>
      <c r="M68" s="22">
        <f t="shared" si="117"/>
        <v>28791</v>
      </c>
      <c r="N68" s="23">
        <v>9161</v>
      </c>
      <c r="O68" s="24">
        <v>8672</v>
      </c>
      <c r="P68" s="24">
        <v>10958</v>
      </c>
      <c r="Q68" s="22">
        <f t="shared" si="118"/>
        <v>29780</v>
      </c>
      <c r="R68" s="23">
        <v>9827</v>
      </c>
      <c r="S68" s="24">
        <v>8797</v>
      </c>
      <c r="T68" s="24">
        <v>11156</v>
      </c>
      <c r="U68" s="22">
        <f t="shared" si="119"/>
        <v>30245</v>
      </c>
      <c r="V68" s="23">
        <v>10264</v>
      </c>
      <c r="W68" s="24">
        <v>8831</v>
      </c>
      <c r="X68" s="24">
        <v>11150</v>
      </c>
      <c r="Y68" s="22">
        <f t="shared" si="120"/>
        <v>30060</v>
      </c>
      <c r="Z68" s="23">
        <v>10229</v>
      </c>
      <c r="AA68" s="24">
        <v>8669</v>
      </c>
      <c r="AB68" s="24">
        <v>11162</v>
      </c>
      <c r="AC68" s="22">
        <f t="shared" si="121"/>
        <v>31890</v>
      </c>
      <c r="AD68" s="23">
        <v>10074</v>
      </c>
      <c r="AE68" s="24">
        <v>10124</v>
      </c>
      <c r="AF68" s="24">
        <v>11692</v>
      </c>
      <c r="AG68" s="22">
        <f t="shared" si="122"/>
        <v>22751</v>
      </c>
      <c r="AH68" s="23">
        <v>6745</v>
      </c>
      <c r="AI68" s="24">
        <v>7621</v>
      </c>
      <c r="AJ68" s="24">
        <v>8385</v>
      </c>
    </row>
    <row r="69" spans="2:36" ht="15" customHeight="1">
      <c r="B69" s="194"/>
      <c r="C69" s="194"/>
      <c r="D69" s="5" t="s">
        <v>7</v>
      </c>
      <c r="E69" s="28">
        <f t="shared" si="125"/>
        <v>37299</v>
      </c>
      <c r="F69" s="29">
        <f t="shared" si="125"/>
        <v>10666</v>
      </c>
      <c r="G69" s="30">
        <f t="shared" si="125"/>
        <v>12553</v>
      </c>
      <c r="H69" s="30">
        <f t="shared" si="125"/>
        <v>14080</v>
      </c>
      <c r="I69" s="28">
        <f t="shared" si="116"/>
        <v>4473</v>
      </c>
      <c r="J69" s="29">
        <v>1213</v>
      </c>
      <c r="K69" s="30">
        <v>1599</v>
      </c>
      <c r="L69" s="30">
        <v>1661</v>
      </c>
      <c r="M69" s="28">
        <f t="shared" si="117"/>
        <v>5428</v>
      </c>
      <c r="N69" s="29">
        <v>1525</v>
      </c>
      <c r="O69" s="30">
        <v>1753</v>
      </c>
      <c r="P69" s="30">
        <v>2150</v>
      </c>
      <c r="Q69" s="28">
        <f t="shared" si="118"/>
        <v>5616</v>
      </c>
      <c r="R69" s="29">
        <v>1697</v>
      </c>
      <c r="S69" s="30">
        <v>1833</v>
      </c>
      <c r="T69" s="30">
        <v>2086</v>
      </c>
      <c r="U69" s="28">
        <f t="shared" si="119"/>
        <v>5405</v>
      </c>
      <c r="V69" s="29">
        <v>1588</v>
      </c>
      <c r="W69" s="30">
        <v>1767</v>
      </c>
      <c r="X69" s="30">
        <v>2050</v>
      </c>
      <c r="Y69" s="28">
        <f t="shared" si="120"/>
        <v>5430</v>
      </c>
      <c r="Z69" s="29">
        <v>1522</v>
      </c>
      <c r="AA69" s="30">
        <v>1826</v>
      </c>
      <c r="AB69" s="30">
        <v>2082</v>
      </c>
      <c r="AC69" s="28">
        <f t="shared" si="121"/>
        <v>5534</v>
      </c>
      <c r="AD69" s="29">
        <v>1593</v>
      </c>
      <c r="AE69" s="30">
        <v>1839</v>
      </c>
      <c r="AF69" s="30">
        <v>2102</v>
      </c>
      <c r="AG69" s="28">
        <f t="shared" si="122"/>
        <v>5413</v>
      </c>
      <c r="AH69" s="29">
        <v>1528</v>
      </c>
      <c r="AI69" s="30">
        <v>1936</v>
      </c>
      <c r="AJ69" s="30">
        <v>1949</v>
      </c>
    </row>
    <row r="70" spans="2:36" ht="15" customHeight="1">
      <c r="B70" s="194"/>
      <c r="C70" s="194"/>
      <c r="D70" s="99" t="s">
        <v>8</v>
      </c>
      <c r="E70" s="49">
        <f>E69/E63</f>
        <v>0.16418620006602838</v>
      </c>
      <c r="F70" s="50">
        <f t="shared" ref="F70:H70" si="126">F69/F63</f>
        <v>0.14862605205952845</v>
      </c>
      <c r="G70" s="51">
        <f t="shared" si="126"/>
        <v>0.17714963096766909</v>
      </c>
      <c r="H70" s="51">
        <f t="shared" si="126"/>
        <v>0.16652868125369605</v>
      </c>
      <c r="I70" s="49">
        <f>I69/I63</f>
        <v>0.21471774193548387</v>
      </c>
      <c r="J70" s="50">
        <f t="shared" ref="J70:L70" si="127">J69/J63</f>
        <v>0.20179670603892863</v>
      </c>
      <c r="K70" s="51">
        <f t="shared" si="127"/>
        <v>0.22229945780620047</v>
      </c>
      <c r="L70" s="51">
        <f t="shared" si="127"/>
        <v>0.21775039328788673</v>
      </c>
      <c r="M70" s="49">
        <f>M69/M63</f>
        <v>0.15862532511178001</v>
      </c>
      <c r="N70" s="50">
        <f t="shared" ref="N70:P70" si="128">N69/N63</f>
        <v>0.14271008796556242</v>
      </c>
      <c r="O70" s="51">
        <f t="shared" si="128"/>
        <v>0.16815347721822543</v>
      </c>
      <c r="P70" s="51">
        <f t="shared" si="128"/>
        <v>0.16402197131522733</v>
      </c>
      <c r="Q70" s="49">
        <f>Q69/Q63</f>
        <v>0.15866199570572945</v>
      </c>
      <c r="R70" s="50">
        <f t="shared" ref="R70:T70" si="129">R69/R63</f>
        <v>0.14725789656369317</v>
      </c>
      <c r="S70" s="51">
        <f t="shared" si="129"/>
        <v>0.17243650047036688</v>
      </c>
      <c r="T70" s="51">
        <f t="shared" si="129"/>
        <v>0.15752907415798217</v>
      </c>
      <c r="U70" s="49">
        <f>U69/U63</f>
        <v>0.15161290322580645</v>
      </c>
      <c r="V70" s="50">
        <f t="shared" ref="V70:X70" si="130">V69/V63</f>
        <v>0.1339858251771853</v>
      </c>
      <c r="W70" s="51">
        <f t="shared" si="130"/>
        <v>0.16672957161728627</v>
      </c>
      <c r="X70" s="51">
        <f t="shared" si="130"/>
        <v>0.1553030303030303</v>
      </c>
      <c r="Y70" s="49">
        <f>Y69/Y63</f>
        <v>0.15300084530853761</v>
      </c>
      <c r="Z70" s="50">
        <f t="shared" ref="Z70:AB70" si="131">Z69/Z63</f>
        <v>0.12952089183899243</v>
      </c>
      <c r="AA70" s="51">
        <f t="shared" si="131"/>
        <v>0.17398761314911862</v>
      </c>
      <c r="AB70" s="51">
        <f t="shared" si="131"/>
        <v>0.15720326185442465</v>
      </c>
      <c r="AC70" s="49">
        <f>AC69/AC63</f>
        <v>0.14787302265925609</v>
      </c>
      <c r="AD70" s="50">
        <f t="shared" ref="AD70:AF70" si="132">AD69/AD63</f>
        <v>0.13653895602982771</v>
      </c>
      <c r="AE70" s="51">
        <f t="shared" si="132"/>
        <v>0.15372398227869263</v>
      </c>
      <c r="AF70" s="51">
        <f t="shared" si="132"/>
        <v>0.15238509496882702</v>
      </c>
      <c r="AG70" s="49">
        <f>AG69/AG63</f>
        <v>0.19219571083652889</v>
      </c>
      <c r="AH70" s="50">
        <f t="shared" ref="AH70:AJ70" si="133">AH69/AH63</f>
        <v>0.18469720778435875</v>
      </c>
      <c r="AI70" s="51">
        <f t="shared" si="133"/>
        <v>0.20257402950716752</v>
      </c>
      <c r="AJ70" s="51">
        <f t="shared" si="133"/>
        <v>0.18860073543642344</v>
      </c>
    </row>
    <row r="71" spans="2:36" ht="15" customHeight="1">
      <c r="B71" s="194" t="s">
        <v>13</v>
      </c>
      <c r="C71" s="195" t="s">
        <v>10</v>
      </c>
      <c r="D71" s="195"/>
      <c r="E71" s="19">
        <f t="shared" ref="E71:H73" si="134">I71+M71+Q71+U71+Y71+AC71+AG71</f>
        <v>124191191</v>
      </c>
      <c r="F71" s="20">
        <f t="shared" si="134"/>
        <v>43083225</v>
      </c>
      <c r="G71" s="21">
        <f t="shared" si="134"/>
        <v>38531624</v>
      </c>
      <c r="H71" s="21">
        <f t="shared" si="134"/>
        <v>42576342</v>
      </c>
      <c r="I71" s="19">
        <f>SUM(J71:L71)</f>
        <v>10905865</v>
      </c>
      <c r="J71" s="20">
        <f>J72+J73</f>
        <v>3418171</v>
      </c>
      <c r="K71" s="21">
        <f t="shared" ref="K71:L71" si="135">K72+K73</f>
        <v>3757698</v>
      </c>
      <c r="L71" s="21">
        <f t="shared" si="135"/>
        <v>3729996</v>
      </c>
      <c r="M71" s="19">
        <f>SUM(N71:P71)</f>
        <v>18933189</v>
      </c>
      <c r="N71" s="20">
        <f>N72+N73</f>
        <v>6536780</v>
      </c>
      <c r="O71" s="21">
        <f t="shared" ref="O71:P71" si="136">O72+O73</f>
        <v>5755540</v>
      </c>
      <c r="P71" s="21">
        <f t="shared" si="136"/>
        <v>6640869</v>
      </c>
      <c r="Q71" s="19">
        <f>SUM(R71:T71)</f>
        <v>19074889</v>
      </c>
      <c r="R71" s="20">
        <f>R72+R73</f>
        <v>6753896</v>
      </c>
      <c r="S71" s="21">
        <f t="shared" ref="S71:T71" si="137">S72+S73</f>
        <v>5699891</v>
      </c>
      <c r="T71" s="21">
        <f t="shared" si="137"/>
        <v>6621102</v>
      </c>
      <c r="U71" s="19">
        <f>SUM(V71:X71)</f>
        <v>19526844</v>
      </c>
      <c r="V71" s="20">
        <f>V72+V73</f>
        <v>7054025</v>
      </c>
      <c r="W71" s="21">
        <f t="shared" ref="W71:X71" si="138">W72+W73</f>
        <v>5870006</v>
      </c>
      <c r="X71" s="21">
        <f t="shared" si="138"/>
        <v>6602813</v>
      </c>
      <c r="Y71" s="19">
        <f>SUM(Z71:AB71)</f>
        <v>19643265</v>
      </c>
      <c r="Z71" s="20">
        <f>Z72+Z73</f>
        <v>7122636</v>
      </c>
      <c r="AA71" s="21">
        <f t="shared" ref="AA71:AB71" si="139">AA72+AA73</f>
        <v>5667372</v>
      </c>
      <c r="AB71" s="21">
        <f t="shared" si="139"/>
        <v>6853257</v>
      </c>
      <c r="AC71" s="19">
        <f>SUM(AD71:AF71)</f>
        <v>20766107</v>
      </c>
      <c r="AD71" s="20">
        <f>AD72+AD73</f>
        <v>7264340</v>
      </c>
      <c r="AE71" s="21">
        <f t="shared" ref="AE71:AF71" si="140">AE72+AE73</f>
        <v>6506083</v>
      </c>
      <c r="AF71" s="21">
        <f t="shared" si="140"/>
        <v>6995684</v>
      </c>
      <c r="AG71" s="19">
        <f>SUM(AH71:AJ71)</f>
        <v>15341032</v>
      </c>
      <c r="AH71" s="20">
        <f>AH72+AH73</f>
        <v>4933377</v>
      </c>
      <c r="AI71" s="21">
        <f t="shared" ref="AI71:AJ71" si="141">AI72+AI73</f>
        <v>5275034</v>
      </c>
      <c r="AJ71" s="21">
        <f t="shared" si="141"/>
        <v>5132621</v>
      </c>
    </row>
    <row r="72" spans="2:36" ht="15" customHeight="1">
      <c r="B72" s="194"/>
      <c r="C72" s="196" t="s">
        <v>11</v>
      </c>
      <c r="D72" s="196"/>
      <c r="E72" s="52">
        <f t="shared" si="134"/>
        <v>122258391</v>
      </c>
      <c r="F72" s="53">
        <f t="shared" si="134"/>
        <v>42340075</v>
      </c>
      <c r="G72" s="54">
        <f t="shared" si="134"/>
        <v>37928274</v>
      </c>
      <c r="H72" s="54">
        <f t="shared" si="134"/>
        <v>41990042</v>
      </c>
      <c r="I72" s="52">
        <f t="shared" ref="I72:I73" si="142">SUM(J72:L72)</f>
        <v>10705515</v>
      </c>
      <c r="J72" s="53">
        <v>3365571</v>
      </c>
      <c r="K72" s="54">
        <v>3714548</v>
      </c>
      <c r="L72" s="54">
        <v>3625396</v>
      </c>
      <c r="M72" s="52">
        <f t="shared" ref="M72:M73" si="143">SUM(N72:P72)</f>
        <v>18612589</v>
      </c>
      <c r="N72" s="53">
        <v>6357630</v>
      </c>
      <c r="O72" s="54">
        <v>5703590</v>
      </c>
      <c r="P72" s="54">
        <v>6551369</v>
      </c>
      <c r="Q72" s="52">
        <f t="shared" ref="Q72:Q73" si="144">SUM(R72:T72)</f>
        <v>18827439</v>
      </c>
      <c r="R72" s="53">
        <v>6578546</v>
      </c>
      <c r="S72" s="54">
        <v>5659141</v>
      </c>
      <c r="T72" s="54">
        <v>6589752</v>
      </c>
      <c r="U72" s="52">
        <f t="shared" ref="U72:U73" si="145">SUM(V72:X72)</f>
        <v>19251594</v>
      </c>
      <c r="V72" s="53">
        <v>6970425</v>
      </c>
      <c r="W72" s="54">
        <v>5695856</v>
      </c>
      <c r="X72" s="54">
        <v>6585313</v>
      </c>
      <c r="Y72" s="52">
        <f t="shared" ref="Y72:Y73" si="146">SUM(Z72:AB72)</f>
        <v>19400165</v>
      </c>
      <c r="Z72" s="53">
        <v>7099686</v>
      </c>
      <c r="AA72" s="54">
        <v>5640422</v>
      </c>
      <c r="AB72" s="54">
        <v>6660057</v>
      </c>
      <c r="AC72" s="52">
        <f t="shared" ref="AC72:AC73" si="147">SUM(AD72:AF72)</f>
        <v>20394807</v>
      </c>
      <c r="AD72" s="53">
        <v>7107590</v>
      </c>
      <c r="AE72" s="54">
        <v>6321883</v>
      </c>
      <c r="AF72" s="54">
        <v>6965334</v>
      </c>
      <c r="AG72" s="52">
        <f t="shared" ref="AG72:AG73" si="148">SUM(AH72:AJ72)</f>
        <v>15066282</v>
      </c>
      <c r="AH72" s="53">
        <v>4860627</v>
      </c>
      <c r="AI72" s="54">
        <v>5192834</v>
      </c>
      <c r="AJ72" s="54">
        <v>5012821</v>
      </c>
    </row>
    <row r="73" spans="2:36" ht="15" customHeight="1">
      <c r="B73" s="194"/>
      <c r="C73" s="197" t="s">
        <v>12</v>
      </c>
      <c r="D73" s="197"/>
      <c r="E73" s="25">
        <f t="shared" si="134"/>
        <v>1932800</v>
      </c>
      <c r="F73" s="26">
        <f t="shared" si="134"/>
        <v>743150</v>
      </c>
      <c r="G73" s="27">
        <f t="shared" si="134"/>
        <v>603350</v>
      </c>
      <c r="H73" s="27">
        <f t="shared" si="134"/>
        <v>586300</v>
      </c>
      <c r="I73" s="25">
        <f t="shared" si="142"/>
        <v>200350</v>
      </c>
      <c r="J73" s="26">
        <v>52600</v>
      </c>
      <c r="K73" s="27">
        <v>43150</v>
      </c>
      <c r="L73" s="27">
        <v>104600</v>
      </c>
      <c r="M73" s="25">
        <f t="shared" si="143"/>
        <v>320600</v>
      </c>
      <c r="N73" s="26">
        <v>179150</v>
      </c>
      <c r="O73" s="27">
        <v>51950</v>
      </c>
      <c r="P73" s="27">
        <v>89500</v>
      </c>
      <c r="Q73" s="25">
        <f t="shared" si="144"/>
        <v>247450</v>
      </c>
      <c r="R73" s="26">
        <v>175350</v>
      </c>
      <c r="S73" s="27">
        <v>40750</v>
      </c>
      <c r="T73" s="27">
        <v>31350</v>
      </c>
      <c r="U73" s="25">
        <f t="shared" si="145"/>
        <v>275250</v>
      </c>
      <c r="V73" s="26">
        <v>83600</v>
      </c>
      <c r="W73" s="27">
        <v>174150</v>
      </c>
      <c r="X73" s="27">
        <v>17500</v>
      </c>
      <c r="Y73" s="25">
        <f t="shared" si="146"/>
        <v>243100</v>
      </c>
      <c r="Z73" s="26">
        <v>22950</v>
      </c>
      <c r="AA73" s="27">
        <v>26950</v>
      </c>
      <c r="AB73" s="27">
        <v>193200</v>
      </c>
      <c r="AC73" s="25">
        <f t="shared" si="147"/>
        <v>371300</v>
      </c>
      <c r="AD73" s="26">
        <v>156750</v>
      </c>
      <c r="AE73" s="27">
        <v>184200</v>
      </c>
      <c r="AF73" s="27">
        <v>30350</v>
      </c>
      <c r="AG73" s="25">
        <f t="shared" si="148"/>
        <v>274750</v>
      </c>
      <c r="AH73" s="26">
        <v>72750</v>
      </c>
      <c r="AI73" s="27">
        <v>82200</v>
      </c>
      <c r="AJ73" s="27">
        <v>119800</v>
      </c>
    </row>
    <row r="74" spans="2:36" ht="15" customHeight="1">
      <c r="B74" s="203" t="s">
        <v>40</v>
      </c>
      <c r="C74" s="203"/>
      <c r="D74" s="203"/>
      <c r="E74" s="203" t="s">
        <v>82</v>
      </c>
      <c r="F74" s="203"/>
      <c r="G74" s="203"/>
      <c r="H74" s="203"/>
      <c r="I74" s="200">
        <v>45067</v>
      </c>
      <c r="J74" s="200"/>
      <c r="K74" s="200"/>
      <c r="L74" s="200"/>
      <c r="M74" s="199">
        <v>45068</v>
      </c>
      <c r="N74" s="199"/>
      <c r="O74" s="199"/>
      <c r="P74" s="199"/>
      <c r="Q74" s="199">
        <v>45069</v>
      </c>
      <c r="R74" s="199"/>
      <c r="S74" s="199"/>
      <c r="T74" s="199"/>
      <c r="U74" s="199">
        <v>45070</v>
      </c>
      <c r="V74" s="199"/>
      <c r="W74" s="199"/>
      <c r="X74" s="199"/>
      <c r="Y74" s="199">
        <v>45071</v>
      </c>
      <c r="Z74" s="199"/>
      <c r="AA74" s="199"/>
      <c r="AB74" s="199"/>
      <c r="AC74" s="199">
        <v>45072</v>
      </c>
      <c r="AD74" s="199"/>
      <c r="AE74" s="199"/>
      <c r="AF74" s="199"/>
      <c r="AG74" s="200">
        <v>45073</v>
      </c>
      <c r="AH74" s="200"/>
      <c r="AI74" s="200"/>
      <c r="AJ74" s="200"/>
    </row>
    <row r="75" spans="2:36" ht="15" customHeight="1">
      <c r="B75" s="201" t="s">
        <v>0</v>
      </c>
      <c r="C75" s="201"/>
      <c r="D75" s="201"/>
      <c r="E75" s="6" t="s">
        <v>15</v>
      </c>
      <c r="F75" s="7" t="s">
        <v>30</v>
      </c>
      <c r="G75" s="100" t="s">
        <v>42</v>
      </c>
      <c r="H75" s="16" t="s">
        <v>43</v>
      </c>
      <c r="I75" s="10" t="s">
        <v>14</v>
      </c>
      <c r="J75" s="11" t="s">
        <v>16</v>
      </c>
      <c r="K75" s="12" t="s">
        <v>18</v>
      </c>
      <c r="L75" s="12" t="s">
        <v>20</v>
      </c>
      <c r="M75" s="10" t="s">
        <v>14</v>
      </c>
      <c r="N75" s="11" t="s">
        <v>16</v>
      </c>
      <c r="O75" s="12" t="s">
        <v>18</v>
      </c>
      <c r="P75" s="12" t="s">
        <v>20</v>
      </c>
      <c r="Q75" s="10" t="s">
        <v>14</v>
      </c>
      <c r="R75" s="11" t="s">
        <v>16</v>
      </c>
      <c r="S75" s="12" t="s">
        <v>18</v>
      </c>
      <c r="T75" s="12" t="s">
        <v>20</v>
      </c>
      <c r="U75" s="10" t="s">
        <v>14</v>
      </c>
      <c r="V75" s="11" t="s">
        <v>16</v>
      </c>
      <c r="W75" s="12" t="s">
        <v>18</v>
      </c>
      <c r="X75" s="12" t="s">
        <v>20</v>
      </c>
      <c r="Y75" s="10" t="s">
        <v>14</v>
      </c>
      <c r="Z75" s="11" t="s">
        <v>16</v>
      </c>
      <c r="AA75" s="12" t="s">
        <v>18</v>
      </c>
      <c r="AB75" s="12" t="s">
        <v>20</v>
      </c>
      <c r="AC75" s="10" t="s">
        <v>14</v>
      </c>
      <c r="AD75" s="11" t="s">
        <v>16</v>
      </c>
      <c r="AE75" s="12" t="s">
        <v>18</v>
      </c>
      <c r="AF75" s="12" t="s">
        <v>20</v>
      </c>
      <c r="AG75" s="10" t="s">
        <v>14</v>
      </c>
      <c r="AH75" s="11" t="s">
        <v>16</v>
      </c>
      <c r="AI75" s="12" t="s">
        <v>18</v>
      </c>
      <c r="AJ75" s="12" t="s">
        <v>20</v>
      </c>
    </row>
    <row r="76" spans="2:36" ht="15" customHeight="1">
      <c r="B76" s="194" t="s">
        <v>9</v>
      </c>
      <c r="C76" s="195" t="s">
        <v>1</v>
      </c>
      <c r="D76" s="195"/>
      <c r="E76" s="19">
        <f>I76+M76+Q76+U76+Y76+AC76+AG76</f>
        <v>220128</v>
      </c>
      <c r="F76" s="20">
        <f t="shared" ref="F76:H78" si="149">J76+N76+R76+V76+Z76+AD76+AH76</f>
        <v>69746</v>
      </c>
      <c r="G76" s="21">
        <f t="shared" si="149"/>
        <v>67715</v>
      </c>
      <c r="H76" s="21">
        <f t="shared" si="149"/>
        <v>82667</v>
      </c>
      <c r="I76" s="19">
        <f>SUM(J76:L76)</f>
        <v>20510</v>
      </c>
      <c r="J76" s="20">
        <f>J77+J78</f>
        <v>6088</v>
      </c>
      <c r="K76" s="21">
        <f t="shared" ref="K76:L76" si="150">K77+K78</f>
        <v>7071</v>
      </c>
      <c r="L76" s="21">
        <f t="shared" si="150"/>
        <v>7351</v>
      </c>
      <c r="M76" s="19">
        <f>SUM(N76:P76)</f>
        <v>33937</v>
      </c>
      <c r="N76" s="20">
        <f>N77+N78</f>
        <v>10625</v>
      </c>
      <c r="O76" s="21">
        <f t="shared" ref="O76:P76" si="151">O77+O78</f>
        <v>10300</v>
      </c>
      <c r="P76" s="21">
        <f t="shared" si="151"/>
        <v>13012</v>
      </c>
      <c r="Q76" s="19">
        <f>SUM(R76:T76)</f>
        <v>35532</v>
      </c>
      <c r="R76" s="20">
        <f>R77+R78</f>
        <v>11312</v>
      </c>
      <c r="S76" s="21">
        <f t="shared" ref="S76:T76" si="152">S77+S78</f>
        <v>10623</v>
      </c>
      <c r="T76" s="21">
        <f t="shared" si="152"/>
        <v>13597</v>
      </c>
      <c r="U76" s="19">
        <f>SUM(V76:X76)</f>
        <v>35998</v>
      </c>
      <c r="V76" s="20">
        <f>V77+V78</f>
        <v>11669</v>
      </c>
      <c r="W76" s="21">
        <f t="shared" ref="W76:X76" si="153">W77+W78</f>
        <v>10569</v>
      </c>
      <c r="X76" s="21">
        <f t="shared" si="153"/>
        <v>13760</v>
      </c>
      <c r="Y76" s="19">
        <f>SUM(Z76:AB76)</f>
        <v>35910</v>
      </c>
      <c r="Z76" s="20">
        <f>Z77+Z78</f>
        <v>12006</v>
      </c>
      <c r="AA76" s="21">
        <f t="shared" ref="AA76:AB76" si="154">AA77+AA78</f>
        <v>10464</v>
      </c>
      <c r="AB76" s="21">
        <f t="shared" si="154"/>
        <v>13440</v>
      </c>
      <c r="AC76" s="19">
        <f>SUM(AD76:AF76)</f>
        <v>36313</v>
      </c>
      <c r="AD76" s="20">
        <f>AD77+AD78</f>
        <v>11658</v>
      </c>
      <c r="AE76" s="21">
        <f t="shared" ref="AE76:AF76" si="155">AE77+AE78</f>
        <v>11071</v>
      </c>
      <c r="AF76" s="21">
        <f t="shared" si="155"/>
        <v>13584</v>
      </c>
      <c r="AG76" s="19">
        <f>SUM(AH76:AJ76)</f>
        <v>21928</v>
      </c>
      <c r="AH76" s="20">
        <f>AH77+AH78</f>
        <v>6388</v>
      </c>
      <c r="AI76" s="21">
        <f t="shared" ref="AI76:AJ76" si="156">AI77+AI78</f>
        <v>7617</v>
      </c>
      <c r="AJ76" s="21">
        <f t="shared" si="156"/>
        <v>7923</v>
      </c>
    </row>
    <row r="77" spans="2:36" ht="15" customHeight="1">
      <c r="B77" s="194"/>
      <c r="C77" s="194" t="s">
        <v>2</v>
      </c>
      <c r="D77" s="4" t="s">
        <v>3</v>
      </c>
      <c r="E77" s="22">
        <f t="shared" ref="E77:E78" si="157">I77+M77+Q77+U77+Y77+AC77+AG77</f>
        <v>112602</v>
      </c>
      <c r="F77" s="23">
        <f t="shared" si="149"/>
        <v>36403</v>
      </c>
      <c r="G77" s="24">
        <f t="shared" si="149"/>
        <v>34273</v>
      </c>
      <c r="H77" s="24">
        <f t="shared" si="149"/>
        <v>41926</v>
      </c>
      <c r="I77" s="22">
        <f t="shared" ref="I77:I82" si="158">SUM(J77:L77)</f>
        <v>10398</v>
      </c>
      <c r="J77" s="23">
        <v>3114</v>
      </c>
      <c r="K77" s="24">
        <v>3604</v>
      </c>
      <c r="L77" s="24">
        <v>3680</v>
      </c>
      <c r="M77" s="22">
        <f t="shared" ref="M77:M82" si="159">SUM(N77:P77)</f>
        <v>17529</v>
      </c>
      <c r="N77" s="23">
        <v>5578</v>
      </c>
      <c r="O77" s="24">
        <v>5240</v>
      </c>
      <c r="P77" s="24">
        <v>6711</v>
      </c>
      <c r="Q77" s="22">
        <f t="shared" ref="Q77:Q82" si="160">SUM(R77:T77)</f>
        <v>18072</v>
      </c>
      <c r="R77" s="23">
        <v>5778</v>
      </c>
      <c r="S77" s="24">
        <v>5384</v>
      </c>
      <c r="T77" s="24">
        <v>6910</v>
      </c>
      <c r="U77" s="22">
        <f t="shared" ref="U77:U82" si="161">SUM(V77:X77)</f>
        <v>18436</v>
      </c>
      <c r="V77" s="23">
        <v>6160</v>
      </c>
      <c r="W77" s="24">
        <v>5353</v>
      </c>
      <c r="X77" s="24">
        <v>6923</v>
      </c>
      <c r="Y77" s="22">
        <f t="shared" ref="Y77:Y82" si="162">SUM(Z77:AB77)</f>
        <v>18402</v>
      </c>
      <c r="Z77" s="23">
        <v>6410</v>
      </c>
      <c r="AA77" s="24">
        <v>5195</v>
      </c>
      <c r="AB77" s="24">
        <v>6797</v>
      </c>
      <c r="AC77" s="22">
        <f t="shared" ref="AC77:AC82" si="163">SUM(AD77:AF77)</f>
        <v>18615</v>
      </c>
      <c r="AD77" s="23">
        <v>6070</v>
      </c>
      <c r="AE77" s="24">
        <v>5601</v>
      </c>
      <c r="AF77" s="24">
        <v>6944</v>
      </c>
      <c r="AG77" s="22">
        <f t="shared" ref="AG77:AG82" si="164">SUM(AH77:AJ77)</f>
        <v>11150</v>
      </c>
      <c r="AH77" s="23">
        <v>3293</v>
      </c>
      <c r="AI77" s="24">
        <v>3896</v>
      </c>
      <c r="AJ77" s="24">
        <v>3961</v>
      </c>
    </row>
    <row r="78" spans="2:36" ht="15" customHeight="1">
      <c r="B78" s="194"/>
      <c r="C78" s="194"/>
      <c r="D78" s="99" t="s">
        <v>4</v>
      </c>
      <c r="E78" s="25">
        <f t="shared" si="157"/>
        <v>107526</v>
      </c>
      <c r="F78" s="26">
        <f t="shared" si="149"/>
        <v>33343</v>
      </c>
      <c r="G78" s="27">
        <f t="shared" si="149"/>
        <v>33442</v>
      </c>
      <c r="H78" s="27">
        <f t="shared" si="149"/>
        <v>40741</v>
      </c>
      <c r="I78" s="25">
        <f t="shared" si="158"/>
        <v>10112</v>
      </c>
      <c r="J78" s="26">
        <v>2974</v>
      </c>
      <c r="K78" s="27">
        <v>3467</v>
      </c>
      <c r="L78" s="27">
        <v>3671</v>
      </c>
      <c r="M78" s="25">
        <f t="shared" si="159"/>
        <v>16408</v>
      </c>
      <c r="N78" s="26">
        <v>5047</v>
      </c>
      <c r="O78" s="27">
        <v>5060</v>
      </c>
      <c r="P78" s="27">
        <v>6301</v>
      </c>
      <c r="Q78" s="25">
        <f t="shared" si="160"/>
        <v>17460</v>
      </c>
      <c r="R78" s="26">
        <v>5534</v>
      </c>
      <c r="S78" s="27">
        <v>5239</v>
      </c>
      <c r="T78" s="27">
        <v>6687</v>
      </c>
      <c r="U78" s="25">
        <f t="shared" si="161"/>
        <v>17562</v>
      </c>
      <c r="V78" s="26">
        <v>5509</v>
      </c>
      <c r="W78" s="27">
        <v>5216</v>
      </c>
      <c r="X78" s="27">
        <v>6837</v>
      </c>
      <c r="Y78" s="25">
        <f t="shared" si="162"/>
        <v>17508</v>
      </c>
      <c r="Z78" s="26">
        <v>5596</v>
      </c>
      <c r="AA78" s="27">
        <v>5269</v>
      </c>
      <c r="AB78" s="27">
        <v>6643</v>
      </c>
      <c r="AC78" s="25">
        <f t="shared" si="163"/>
        <v>17698</v>
      </c>
      <c r="AD78" s="26">
        <v>5588</v>
      </c>
      <c r="AE78" s="27">
        <v>5470</v>
      </c>
      <c r="AF78" s="27">
        <v>6640</v>
      </c>
      <c r="AG78" s="25">
        <f t="shared" si="164"/>
        <v>10778</v>
      </c>
      <c r="AH78" s="26">
        <v>3095</v>
      </c>
      <c r="AI78" s="27">
        <v>3721</v>
      </c>
      <c r="AJ78" s="27">
        <v>3962</v>
      </c>
    </row>
    <row r="79" spans="2:36" ht="15" customHeight="1">
      <c r="B79" s="194"/>
      <c r="C79" s="202" t="s">
        <v>27</v>
      </c>
      <c r="D79" s="58" t="s">
        <v>28</v>
      </c>
      <c r="E79" s="59">
        <f>SUM(F79:H79)</f>
        <v>177690</v>
      </c>
      <c r="F79" s="60">
        <f>N76+R76+V76+Z76+AD76</f>
        <v>57270</v>
      </c>
      <c r="G79" s="61">
        <f t="shared" ref="G79:H79" si="165">O76+S76+W76+AA76+AE76</f>
        <v>53027</v>
      </c>
      <c r="H79" s="61">
        <f t="shared" si="165"/>
        <v>67393</v>
      </c>
      <c r="I79" s="59">
        <f t="shared" si="158"/>
        <v>0</v>
      </c>
      <c r="J79" s="60"/>
      <c r="K79" s="61"/>
      <c r="L79" s="61"/>
      <c r="M79" s="59">
        <f t="shared" si="159"/>
        <v>0</v>
      </c>
      <c r="N79" s="60"/>
      <c r="O79" s="61"/>
      <c r="P79" s="61"/>
      <c r="Q79" s="59">
        <f t="shared" si="160"/>
        <v>0</v>
      </c>
      <c r="R79" s="60"/>
      <c r="S79" s="61"/>
      <c r="T79" s="61"/>
      <c r="U79" s="59">
        <f t="shared" si="161"/>
        <v>0</v>
      </c>
      <c r="V79" s="60"/>
      <c r="W79" s="61"/>
      <c r="X79" s="61"/>
      <c r="Y79" s="59">
        <f t="shared" si="162"/>
        <v>0</v>
      </c>
      <c r="Z79" s="60"/>
      <c r="AA79" s="61"/>
      <c r="AB79" s="61"/>
      <c r="AC79" s="59">
        <f t="shared" si="163"/>
        <v>0</v>
      </c>
      <c r="AD79" s="60"/>
      <c r="AE79" s="61"/>
      <c r="AF79" s="61"/>
      <c r="AG79" s="59">
        <f t="shared" si="164"/>
        <v>0</v>
      </c>
      <c r="AH79" s="60"/>
      <c r="AI79" s="61"/>
      <c r="AJ79" s="61"/>
    </row>
    <row r="80" spans="2:36" ht="15" customHeight="1">
      <c r="B80" s="194"/>
      <c r="C80" s="202"/>
      <c r="D80" s="62" t="s">
        <v>29</v>
      </c>
      <c r="E80" s="63">
        <f>SUM(F80:H80)</f>
        <v>42438</v>
      </c>
      <c r="F80" s="64">
        <f>J76+AH76</f>
        <v>12476</v>
      </c>
      <c r="G80" s="65">
        <f t="shared" ref="G80:H80" si="166">K76+AI76</f>
        <v>14688</v>
      </c>
      <c r="H80" s="65">
        <f t="shared" si="166"/>
        <v>15274</v>
      </c>
      <c r="I80" s="63">
        <f t="shared" si="158"/>
        <v>0</v>
      </c>
      <c r="J80" s="64"/>
      <c r="K80" s="65"/>
      <c r="L80" s="65"/>
      <c r="M80" s="63">
        <f t="shared" si="159"/>
        <v>0</v>
      </c>
      <c r="N80" s="64"/>
      <c r="O80" s="65"/>
      <c r="P80" s="65"/>
      <c r="Q80" s="63">
        <f t="shared" si="160"/>
        <v>0</v>
      </c>
      <c r="R80" s="64"/>
      <c r="S80" s="65"/>
      <c r="T80" s="65"/>
      <c r="U80" s="63">
        <f t="shared" si="161"/>
        <v>0</v>
      </c>
      <c r="V80" s="64"/>
      <c r="W80" s="65"/>
      <c r="X80" s="65"/>
      <c r="Y80" s="63">
        <f t="shared" si="162"/>
        <v>0</v>
      </c>
      <c r="Z80" s="64"/>
      <c r="AA80" s="65"/>
      <c r="AB80" s="65"/>
      <c r="AC80" s="63">
        <f t="shared" si="163"/>
        <v>0</v>
      </c>
      <c r="AD80" s="64"/>
      <c r="AE80" s="65"/>
      <c r="AF80" s="65"/>
      <c r="AG80" s="63">
        <f t="shared" si="164"/>
        <v>0</v>
      </c>
      <c r="AH80" s="64"/>
      <c r="AI80" s="65"/>
      <c r="AJ80" s="65"/>
    </row>
    <row r="81" spans="2:36" ht="15" customHeight="1">
      <c r="B81" s="194"/>
      <c r="C81" s="194" t="s">
        <v>5</v>
      </c>
      <c r="D81" s="4" t="s">
        <v>6</v>
      </c>
      <c r="E81" s="22">
        <f t="shared" ref="E81:H82" si="167">I81+M81+Q81+U81+Y81+AC81+AG81</f>
        <v>184088</v>
      </c>
      <c r="F81" s="23">
        <f t="shared" si="167"/>
        <v>59482</v>
      </c>
      <c r="G81" s="24">
        <f t="shared" si="167"/>
        <v>55581</v>
      </c>
      <c r="H81" s="24">
        <f t="shared" si="167"/>
        <v>69025</v>
      </c>
      <c r="I81" s="22">
        <f t="shared" si="158"/>
        <v>16280</v>
      </c>
      <c r="J81" s="23">
        <v>4944</v>
      </c>
      <c r="K81" s="24">
        <v>5558</v>
      </c>
      <c r="L81" s="24">
        <v>5778</v>
      </c>
      <c r="M81" s="22">
        <f t="shared" si="159"/>
        <v>28614</v>
      </c>
      <c r="N81" s="23">
        <v>9127</v>
      </c>
      <c r="O81" s="24">
        <v>8565</v>
      </c>
      <c r="P81" s="24">
        <v>10922</v>
      </c>
      <c r="Q81" s="22">
        <f t="shared" si="160"/>
        <v>30004</v>
      </c>
      <c r="R81" s="23">
        <v>9793</v>
      </c>
      <c r="S81" s="24">
        <v>8802</v>
      </c>
      <c r="T81" s="24">
        <v>11409</v>
      </c>
      <c r="U81" s="22">
        <f t="shared" si="161"/>
        <v>30591</v>
      </c>
      <c r="V81" s="23">
        <v>10067</v>
      </c>
      <c r="W81" s="24">
        <v>8853</v>
      </c>
      <c r="X81" s="24">
        <v>11671</v>
      </c>
      <c r="Y81" s="22">
        <f t="shared" si="162"/>
        <v>30310</v>
      </c>
      <c r="Z81" s="23">
        <v>10344</v>
      </c>
      <c r="AA81" s="24">
        <v>8627</v>
      </c>
      <c r="AB81" s="24">
        <v>11339</v>
      </c>
      <c r="AC81" s="22">
        <f t="shared" si="163"/>
        <v>30677</v>
      </c>
      <c r="AD81" s="23">
        <v>10105</v>
      </c>
      <c r="AE81" s="24">
        <v>9136</v>
      </c>
      <c r="AF81" s="24">
        <v>11436</v>
      </c>
      <c r="AG81" s="22">
        <f t="shared" si="164"/>
        <v>17612</v>
      </c>
      <c r="AH81" s="23">
        <v>5102</v>
      </c>
      <c r="AI81" s="24">
        <v>6040</v>
      </c>
      <c r="AJ81" s="24">
        <v>6470</v>
      </c>
    </row>
    <row r="82" spans="2:36" ht="15" customHeight="1">
      <c r="B82" s="194"/>
      <c r="C82" s="194"/>
      <c r="D82" s="5" t="s">
        <v>7</v>
      </c>
      <c r="E82" s="28">
        <f t="shared" si="167"/>
        <v>36040</v>
      </c>
      <c r="F82" s="29">
        <f t="shared" si="167"/>
        <v>10264</v>
      </c>
      <c r="G82" s="30">
        <f t="shared" si="167"/>
        <v>12134</v>
      </c>
      <c r="H82" s="30">
        <f t="shared" si="167"/>
        <v>13642</v>
      </c>
      <c r="I82" s="28">
        <f t="shared" si="158"/>
        <v>4230</v>
      </c>
      <c r="J82" s="29">
        <v>1144</v>
      </c>
      <c r="K82" s="30">
        <v>1513</v>
      </c>
      <c r="L82" s="30">
        <v>1573</v>
      </c>
      <c r="M82" s="28">
        <f t="shared" si="159"/>
        <v>5323</v>
      </c>
      <c r="N82" s="29">
        <v>1498</v>
      </c>
      <c r="O82" s="30">
        <v>1735</v>
      </c>
      <c r="P82" s="30">
        <v>2090</v>
      </c>
      <c r="Q82" s="28">
        <f t="shared" si="160"/>
        <v>5528</v>
      </c>
      <c r="R82" s="29">
        <v>1519</v>
      </c>
      <c r="S82" s="30">
        <v>1821</v>
      </c>
      <c r="T82" s="30">
        <v>2188</v>
      </c>
      <c r="U82" s="28">
        <f t="shared" si="161"/>
        <v>5407</v>
      </c>
      <c r="V82" s="29">
        <v>1602</v>
      </c>
      <c r="W82" s="30">
        <v>1716</v>
      </c>
      <c r="X82" s="30">
        <v>2089</v>
      </c>
      <c r="Y82" s="28">
        <f t="shared" si="162"/>
        <v>5600</v>
      </c>
      <c r="Z82" s="29">
        <v>1662</v>
      </c>
      <c r="AA82" s="30">
        <v>1837</v>
      </c>
      <c r="AB82" s="30">
        <v>2101</v>
      </c>
      <c r="AC82" s="28">
        <f t="shared" si="163"/>
        <v>5636</v>
      </c>
      <c r="AD82" s="29">
        <v>1553</v>
      </c>
      <c r="AE82" s="30">
        <v>1935</v>
      </c>
      <c r="AF82" s="30">
        <v>2148</v>
      </c>
      <c r="AG82" s="28">
        <f t="shared" si="164"/>
        <v>4316</v>
      </c>
      <c r="AH82" s="29">
        <v>1286</v>
      </c>
      <c r="AI82" s="30">
        <v>1577</v>
      </c>
      <c r="AJ82" s="30">
        <v>1453</v>
      </c>
    </row>
    <row r="83" spans="2:36" ht="15" customHeight="1">
      <c r="B83" s="194"/>
      <c r="C83" s="194"/>
      <c r="D83" s="99" t="s">
        <v>8</v>
      </c>
      <c r="E83" s="49">
        <f>E82/E76</f>
        <v>0.16372292484372727</v>
      </c>
      <c r="F83" s="50">
        <f t="shared" ref="F83:H83" si="168">F82/F76</f>
        <v>0.14716256129383765</v>
      </c>
      <c r="G83" s="51">
        <f t="shared" si="168"/>
        <v>0.17919220261389648</v>
      </c>
      <c r="H83" s="51">
        <f t="shared" si="168"/>
        <v>0.16502352813093496</v>
      </c>
      <c r="I83" s="49">
        <f>I82/I76</f>
        <v>0.20624085811799123</v>
      </c>
      <c r="J83" s="50">
        <f t="shared" ref="J83:L83" si="169">J82/J76</f>
        <v>0.18791064388961892</v>
      </c>
      <c r="K83" s="51">
        <f t="shared" si="169"/>
        <v>0.2139725639937774</v>
      </c>
      <c r="L83" s="51">
        <f t="shared" si="169"/>
        <v>0.21398449190586316</v>
      </c>
      <c r="M83" s="49">
        <f>M82/M76</f>
        <v>0.15684945634558151</v>
      </c>
      <c r="N83" s="50">
        <f t="shared" ref="N83:P83" si="170">N82/N76</f>
        <v>0.14098823529411764</v>
      </c>
      <c r="O83" s="51">
        <f t="shared" si="170"/>
        <v>0.16844660194174757</v>
      </c>
      <c r="P83" s="51">
        <f t="shared" si="170"/>
        <v>0.16062096526283431</v>
      </c>
      <c r="Q83" s="49">
        <f>Q82/Q76</f>
        <v>0.15557807047168748</v>
      </c>
      <c r="R83" s="50">
        <f t="shared" ref="R83:T83" si="171">R82/R76</f>
        <v>0.13428217821782179</v>
      </c>
      <c r="S83" s="51">
        <f t="shared" si="171"/>
        <v>0.17142050268285794</v>
      </c>
      <c r="T83" s="51">
        <f t="shared" si="171"/>
        <v>0.16091784952563065</v>
      </c>
      <c r="U83" s="49">
        <f>U82/U76</f>
        <v>0.15020278904383577</v>
      </c>
      <c r="V83" s="50">
        <f t="shared" ref="V83:X83" si="172">V82/V76</f>
        <v>0.137286828348616</v>
      </c>
      <c r="W83" s="51">
        <f t="shared" si="172"/>
        <v>0.16236162361623616</v>
      </c>
      <c r="X83" s="51">
        <f t="shared" si="172"/>
        <v>0.15181686046511628</v>
      </c>
      <c r="Y83" s="49">
        <f>Y82/Y76</f>
        <v>0.15594541910331383</v>
      </c>
      <c r="Z83" s="50">
        <f t="shared" ref="Z83:AB83" si="173">Z82/Z76</f>
        <v>0.13843078460769614</v>
      </c>
      <c r="AA83" s="51">
        <f t="shared" si="173"/>
        <v>0.17555428134556575</v>
      </c>
      <c r="AB83" s="51">
        <f t="shared" si="173"/>
        <v>0.15632440476190476</v>
      </c>
      <c r="AC83" s="49">
        <f>AC82/AC76</f>
        <v>0.15520612452840579</v>
      </c>
      <c r="AD83" s="50">
        <f t="shared" ref="AD83:AF83" si="174">AD82/AD76</f>
        <v>0.13321324412420654</v>
      </c>
      <c r="AE83" s="51">
        <f t="shared" si="174"/>
        <v>0.17478095926293921</v>
      </c>
      <c r="AF83" s="51">
        <f t="shared" si="174"/>
        <v>0.15812720848056538</v>
      </c>
      <c r="AG83" s="49">
        <f>AG82/AG76</f>
        <v>0.19682597592119663</v>
      </c>
      <c r="AH83" s="50">
        <f t="shared" ref="AH83:AJ83" si="175">AH82/AH76</f>
        <v>0.2013149655604258</v>
      </c>
      <c r="AI83" s="51">
        <f t="shared" si="175"/>
        <v>0.20703689116450047</v>
      </c>
      <c r="AJ83" s="51">
        <f t="shared" si="175"/>
        <v>0.18339013000126214</v>
      </c>
    </row>
    <row r="84" spans="2:36" ht="15" customHeight="1">
      <c r="B84" s="194" t="s">
        <v>13</v>
      </c>
      <c r="C84" s="195" t="s">
        <v>10</v>
      </c>
      <c r="D84" s="195"/>
      <c r="E84" s="19">
        <f t="shared" ref="E84:H86" si="176">I84+M84+Q84+U84+Y84+AC84+AG84</f>
        <v>119691974</v>
      </c>
      <c r="F84" s="20">
        <f t="shared" si="176"/>
        <v>41797764</v>
      </c>
      <c r="G84" s="21">
        <f t="shared" si="176"/>
        <v>36499741</v>
      </c>
      <c r="H84" s="21">
        <f t="shared" si="176"/>
        <v>41394469</v>
      </c>
      <c r="I84" s="19">
        <f>SUM(J84:L84)</f>
        <v>10906274</v>
      </c>
      <c r="J84" s="20">
        <f>J85+J86</f>
        <v>3619347</v>
      </c>
      <c r="K84" s="21">
        <f t="shared" ref="K84:L84" si="177">K85+K86</f>
        <v>3780425</v>
      </c>
      <c r="L84" s="21">
        <f t="shared" si="177"/>
        <v>3506502</v>
      </c>
      <c r="M84" s="19">
        <f>SUM(N84:P84)</f>
        <v>18743603</v>
      </c>
      <c r="N84" s="20">
        <f>N85+N86</f>
        <v>6405646</v>
      </c>
      <c r="O84" s="21">
        <f t="shared" ref="O84:P84" si="178">O85+O86</f>
        <v>5701998</v>
      </c>
      <c r="P84" s="21">
        <f t="shared" si="178"/>
        <v>6635959</v>
      </c>
      <c r="Q84" s="19">
        <f>SUM(R84:T84)</f>
        <v>19184921</v>
      </c>
      <c r="R84" s="20">
        <f>R85+R86</f>
        <v>6669752</v>
      </c>
      <c r="S84" s="21">
        <f t="shared" ref="S84:T84" si="179">S85+S86</f>
        <v>5746989</v>
      </c>
      <c r="T84" s="21">
        <f t="shared" si="179"/>
        <v>6768180</v>
      </c>
      <c r="U84" s="19">
        <f>SUM(V84:X84)</f>
        <v>19499356</v>
      </c>
      <c r="V84" s="20">
        <f>V85+V86</f>
        <v>6857678</v>
      </c>
      <c r="W84" s="21">
        <f t="shared" ref="W84:X84" si="180">W85+W86</f>
        <v>5724326</v>
      </c>
      <c r="X84" s="21">
        <f t="shared" si="180"/>
        <v>6917352</v>
      </c>
      <c r="Y84" s="19">
        <f>SUM(Z84:AB84)</f>
        <v>19488823</v>
      </c>
      <c r="Z84" s="20">
        <f>Z85+Z86</f>
        <v>7266003</v>
      </c>
      <c r="AA84" s="21">
        <f t="shared" ref="AA84:AB84" si="181">AA85+AA86</f>
        <v>5485992</v>
      </c>
      <c r="AB84" s="21">
        <f t="shared" si="181"/>
        <v>6736828</v>
      </c>
      <c r="AC84" s="19">
        <f>SUM(AD84:AF84)</f>
        <v>19986833</v>
      </c>
      <c r="AD84" s="20">
        <f>AD85+AD86</f>
        <v>7119543</v>
      </c>
      <c r="AE84" s="21">
        <f t="shared" ref="AE84:AF84" si="182">AE85+AE86</f>
        <v>5923286</v>
      </c>
      <c r="AF84" s="21">
        <f t="shared" si="182"/>
        <v>6944004</v>
      </c>
      <c r="AG84" s="19">
        <f>SUM(AH84:AJ84)</f>
        <v>11882164</v>
      </c>
      <c r="AH84" s="20">
        <f>AH85+AH86</f>
        <v>3859795</v>
      </c>
      <c r="AI84" s="21">
        <f t="shared" ref="AI84:AJ84" si="183">AI85+AI86</f>
        <v>4136725</v>
      </c>
      <c r="AJ84" s="21">
        <f t="shared" si="183"/>
        <v>3885644</v>
      </c>
    </row>
    <row r="85" spans="2:36" ht="15" customHeight="1">
      <c r="B85" s="194"/>
      <c r="C85" s="196" t="s">
        <v>11</v>
      </c>
      <c r="D85" s="196"/>
      <c r="E85" s="52">
        <f t="shared" si="176"/>
        <v>118138474</v>
      </c>
      <c r="F85" s="53">
        <f t="shared" si="176"/>
        <v>41247264</v>
      </c>
      <c r="G85" s="54">
        <f t="shared" si="176"/>
        <v>35951791</v>
      </c>
      <c r="H85" s="54">
        <f t="shared" si="176"/>
        <v>40939419</v>
      </c>
      <c r="I85" s="52">
        <f t="shared" ref="I85:I86" si="184">SUM(J85:L85)</f>
        <v>10701224</v>
      </c>
      <c r="J85" s="53">
        <v>3554397</v>
      </c>
      <c r="K85" s="54">
        <v>3728475</v>
      </c>
      <c r="L85" s="54">
        <v>3418352</v>
      </c>
      <c r="M85" s="52">
        <f t="shared" ref="M85:M86" si="185">SUM(N85:P85)</f>
        <v>18471503</v>
      </c>
      <c r="N85" s="53">
        <v>6365746</v>
      </c>
      <c r="O85" s="54">
        <v>5551598</v>
      </c>
      <c r="P85" s="54">
        <v>6554159</v>
      </c>
      <c r="Q85" s="52">
        <f t="shared" ref="Q85:Q86" si="186">SUM(R85:T85)</f>
        <v>18939421</v>
      </c>
      <c r="R85" s="53">
        <v>6546352</v>
      </c>
      <c r="S85" s="54">
        <v>5663289</v>
      </c>
      <c r="T85" s="54">
        <v>6729780</v>
      </c>
      <c r="U85" s="52">
        <f t="shared" ref="U85:U86" si="187">SUM(V85:X85)</f>
        <v>19348556</v>
      </c>
      <c r="V85" s="53">
        <v>6834778</v>
      </c>
      <c r="W85" s="54">
        <v>5690776</v>
      </c>
      <c r="X85" s="54">
        <v>6823002</v>
      </c>
      <c r="Y85" s="52">
        <f t="shared" ref="Y85:Y86" si="188">SUM(Z85:AB85)</f>
        <v>19408573</v>
      </c>
      <c r="Z85" s="53">
        <v>7243103</v>
      </c>
      <c r="AA85" s="54">
        <v>5463292</v>
      </c>
      <c r="AB85" s="54">
        <v>6702178</v>
      </c>
      <c r="AC85" s="52">
        <f t="shared" ref="AC85:AC86" si="189">SUM(AD85:AF85)</f>
        <v>19579333</v>
      </c>
      <c r="AD85" s="53">
        <v>6905693</v>
      </c>
      <c r="AE85" s="54">
        <v>5822786</v>
      </c>
      <c r="AF85" s="54">
        <v>6850854</v>
      </c>
      <c r="AG85" s="52">
        <f t="shared" ref="AG85:AG86" si="190">SUM(AH85:AJ85)</f>
        <v>11689864</v>
      </c>
      <c r="AH85" s="53">
        <v>3797195</v>
      </c>
      <c r="AI85" s="54">
        <v>4031575</v>
      </c>
      <c r="AJ85" s="54">
        <v>3861094</v>
      </c>
    </row>
    <row r="86" spans="2:36" ht="15" customHeight="1">
      <c r="B86" s="194"/>
      <c r="C86" s="197" t="s">
        <v>12</v>
      </c>
      <c r="D86" s="197"/>
      <c r="E86" s="25">
        <f t="shared" si="176"/>
        <v>1553500</v>
      </c>
      <c r="F86" s="26">
        <f t="shared" si="176"/>
        <v>550500</v>
      </c>
      <c r="G86" s="27">
        <f t="shared" si="176"/>
        <v>547950</v>
      </c>
      <c r="H86" s="27">
        <f t="shared" si="176"/>
        <v>455050</v>
      </c>
      <c r="I86" s="25">
        <f t="shared" si="184"/>
        <v>205050</v>
      </c>
      <c r="J86" s="26">
        <v>64950</v>
      </c>
      <c r="K86" s="27">
        <v>51950</v>
      </c>
      <c r="L86" s="27">
        <v>88150</v>
      </c>
      <c r="M86" s="25">
        <f t="shared" si="185"/>
        <v>272100</v>
      </c>
      <c r="N86" s="26">
        <v>39900</v>
      </c>
      <c r="O86" s="27">
        <v>150400</v>
      </c>
      <c r="P86" s="27">
        <v>81800</v>
      </c>
      <c r="Q86" s="25">
        <f t="shared" si="186"/>
        <v>245500</v>
      </c>
      <c r="R86" s="26">
        <v>123400</v>
      </c>
      <c r="S86" s="27">
        <v>83700</v>
      </c>
      <c r="T86" s="27">
        <v>38400</v>
      </c>
      <c r="U86" s="25">
        <f t="shared" si="187"/>
        <v>150800</v>
      </c>
      <c r="V86" s="26">
        <v>22900</v>
      </c>
      <c r="W86" s="27">
        <v>33550</v>
      </c>
      <c r="X86" s="27">
        <v>94350</v>
      </c>
      <c r="Y86" s="25">
        <f t="shared" si="188"/>
        <v>80250</v>
      </c>
      <c r="Z86" s="26">
        <v>22900</v>
      </c>
      <c r="AA86" s="27">
        <v>22700</v>
      </c>
      <c r="AB86" s="27">
        <v>34650</v>
      </c>
      <c r="AC86" s="25">
        <f t="shared" si="189"/>
        <v>407500</v>
      </c>
      <c r="AD86" s="26">
        <v>213850</v>
      </c>
      <c r="AE86" s="27">
        <v>100500</v>
      </c>
      <c r="AF86" s="27">
        <v>93150</v>
      </c>
      <c r="AG86" s="25">
        <f t="shared" si="190"/>
        <v>192300</v>
      </c>
      <c r="AH86" s="26">
        <v>62600</v>
      </c>
      <c r="AI86" s="27">
        <v>105150</v>
      </c>
      <c r="AJ86" s="27">
        <v>24550</v>
      </c>
    </row>
    <row r="87" spans="2:36" ht="15" customHeight="1">
      <c r="B87" s="203" t="s">
        <v>40</v>
      </c>
      <c r="C87" s="203"/>
      <c r="D87" s="203"/>
      <c r="E87" s="203" t="s">
        <v>84</v>
      </c>
      <c r="F87" s="203"/>
      <c r="G87" s="203"/>
      <c r="H87" s="203"/>
      <c r="I87" s="200">
        <v>45074</v>
      </c>
      <c r="J87" s="200"/>
      <c r="K87" s="200"/>
      <c r="L87" s="200"/>
      <c r="M87" s="200">
        <v>45075</v>
      </c>
      <c r="N87" s="200"/>
      <c r="O87" s="200"/>
      <c r="P87" s="200"/>
      <c r="Q87" s="199">
        <v>45076</v>
      </c>
      <c r="R87" s="199"/>
      <c r="S87" s="199"/>
      <c r="T87" s="199"/>
      <c r="U87" s="198">
        <v>45077</v>
      </c>
      <c r="V87" s="198"/>
      <c r="W87" s="198"/>
      <c r="X87" s="198"/>
    </row>
    <row r="88" spans="2:36" ht="15" customHeight="1">
      <c r="B88" s="201" t="s">
        <v>0</v>
      </c>
      <c r="C88" s="201"/>
      <c r="D88" s="201"/>
      <c r="E88" s="6" t="s">
        <v>15</v>
      </c>
      <c r="F88" s="7" t="s">
        <v>30</v>
      </c>
      <c r="G88" s="100" t="s">
        <v>42</v>
      </c>
      <c r="H88" s="16" t="s">
        <v>43</v>
      </c>
      <c r="I88" s="10" t="s">
        <v>14</v>
      </c>
      <c r="J88" s="11" t="s">
        <v>16</v>
      </c>
      <c r="K88" s="12" t="s">
        <v>18</v>
      </c>
      <c r="L88" s="12" t="s">
        <v>20</v>
      </c>
      <c r="M88" s="10" t="s">
        <v>14</v>
      </c>
      <c r="N88" s="11" t="s">
        <v>16</v>
      </c>
      <c r="O88" s="12" t="s">
        <v>18</v>
      </c>
      <c r="P88" s="12" t="s">
        <v>20</v>
      </c>
      <c r="Q88" s="10" t="s">
        <v>14</v>
      </c>
      <c r="R88" s="11" t="s">
        <v>16</v>
      </c>
      <c r="S88" s="12" t="s">
        <v>18</v>
      </c>
      <c r="T88" s="12" t="s">
        <v>20</v>
      </c>
      <c r="U88" s="10" t="s">
        <v>14</v>
      </c>
      <c r="V88" s="11" t="s">
        <v>16</v>
      </c>
      <c r="W88" s="12" t="s">
        <v>18</v>
      </c>
      <c r="X88" s="12" t="s">
        <v>20</v>
      </c>
    </row>
    <row r="89" spans="2:36" ht="15" customHeight="1">
      <c r="B89" s="194" t="s">
        <v>9</v>
      </c>
      <c r="C89" s="195" t="s">
        <v>1</v>
      </c>
      <c r="D89" s="195"/>
      <c r="E89" s="19">
        <f>I89+M89+Q89+U89</f>
        <v>108903</v>
      </c>
      <c r="F89" s="20">
        <f t="shared" ref="F89:H89" si="191">J89+N89+R89+V89</f>
        <v>33720</v>
      </c>
      <c r="G89" s="21">
        <f t="shared" si="191"/>
        <v>34442</v>
      </c>
      <c r="H89" s="21">
        <f t="shared" si="191"/>
        <v>40741</v>
      </c>
      <c r="I89" s="19">
        <f>SUM(J89:L89)</f>
        <v>16616</v>
      </c>
      <c r="J89" s="20">
        <f>J90+J91</f>
        <v>4860</v>
      </c>
      <c r="K89" s="21">
        <f t="shared" ref="K89:L89" si="192">K90+K91</f>
        <v>5579</v>
      </c>
      <c r="L89" s="21">
        <f t="shared" si="192"/>
        <v>6177</v>
      </c>
      <c r="M89" s="19">
        <f>SUM(N89:P89)</f>
        <v>21556</v>
      </c>
      <c r="N89" s="20">
        <f>N90+N91</f>
        <v>6255</v>
      </c>
      <c r="O89" s="21">
        <f t="shared" ref="O89:P89" si="193">O90+O91</f>
        <v>7235</v>
      </c>
      <c r="P89" s="21">
        <f t="shared" si="193"/>
        <v>8066</v>
      </c>
      <c r="Q89" s="19">
        <f>SUM(R89:T89)</f>
        <v>35709</v>
      </c>
      <c r="R89" s="20">
        <f>R90+R91</f>
        <v>11266</v>
      </c>
      <c r="S89" s="21">
        <f t="shared" ref="S89:T89" si="194">S90+S91</f>
        <v>11186</v>
      </c>
      <c r="T89" s="21">
        <f t="shared" si="194"/>
        <v>13257</v>
      </c>
      <c r="U89" s="19">
        <f>SUM(V89:X89)</f>
        <v>35022</v>
      </c>
      <c r="V89" s="20">
        <f>V90+V91</f>
        <v>11339</v>
      </c>
      <c r="W89" s="21">
        <f t="shared" ref="W89:X89" si="195">W90+W91</f>
        <v>10442</v>
      </c>
      <c r="X89" s="21">
        <f t="shared" si="195"/>
        <v>13241</v>
      </c>
    </row>
    <row r="90" spans="2:36" ht="15" customHeight="1">
      <c r="B90" s="194"/>
      <c r="C90" s="194" t="s">
        <v>2</v>
      </c>
      <c r="D90" s="4" t="s">
        <v>3</v>
      </c>
      <c r="E90" s="22">
        <f t="shared" ref="E90:E91" si="196">I90+M90+Q90+U90</f>
        <v>55683</v>
      </c>
      <c r="F90" s="23">
        <f t="shared" ref="F90:F91" si="197">J90+N90+R90+V90</f>
        <v>17438</v>
      </c>
      <c r="G90" s="24">
        <f t="shared" ref="G90:G91" si="198">K90+O90+S90+W90</f>
        <v>17502</v>
      </c>
      <c r="H90" s="24">
        <f t="shared" ref="H90:H91" si="199">L90+P90+T90+X90</f>
        <v>20743</v>
      </c>
      <c r="I90" s="22">
        <f t="shared" ref="I90:I95" si="200">SUM(J90:L90)</f>
        <v>8366</v>
      </c>
      <c r="J90" s="23">
        <v>2449</v>
      </c>
      <c r="K90" s="24">
        <v>2804</v>
      </c>
      <c r="L90" s="24">
        <v>3113</v>
      </c>
      <c r="M90" s="22">
        <f t="shared" ref="M90:M95" si="201">SUM(N90:P90)</f>
        <v>11039</v>
      </c>
      <c r="N90" s="23">
        <v>3199</v>
      </c>
      <c r="O90" s="24">
        <v>3763</v>
      </c>
      <c r="P90" s="24">
        <v>4077</v>
      </c>
      <c r="Q90" s="22">
        <f t="shared" ref="Q90:Q95" si="202">SUM(R90:T90)</f>
        <v>18306</v>
      </c>
      <c r="R90" s="23">
        <v>5844</v>
      </c>
      <c r="S90" s="24">
        <v>5673</v>
      </c>
      <c r="T90" s="24">
        <v>6789</v>
      </c>
      <c r="U90" s="22">
        <f t="shared" ref="U90:U95" si="203">SUM(V90:X90)</f>
        <v>17972</v>
      </c>
      <c r="V90" s="23">
        <v>5946</v>
      </c>
      <c r="W90" s="24">
        <v>5262</v>
      </c>
      <c r="X90" s="24">
        <v>6764</v>
      </c>
    </row>
    <row r="91" spans="2:36" ht="15" customHeight="1">
      <c r="B91" s="194"/>
      <c r="C91" s="194"/>
      <c r="D91" s="99" t="s">
        <v>4</v>
      </c>
      <c r="E91" s="25">
        <f t="shared" si="196"/>
        <v>53220</v>
      </c>
      <c r="F91" s="26">
        <f t="shared" si="197"/>
        <v>16282</v>
      </c>
      <c r="G91" s="27">
        <f t="shared" si="198"/>
        <v>16940</v>
      </c>
      <c r="H91" s="27">
        <f t="shared" si="199"/>
        <v>19998</v>
      </c>
      <c r="I91" s="25">
        <f t="shared" si="200"/>
        <v>8250</v>
      </c>
      <c r="J91" s="26">
        <v>2411</v>
      </c>
      <c r="K91" s="27">
        <v>2775</v>
      </c>
      <c r="L91" s="27">
        <v>3064</v>
      </c>
      <c r="M91" s="25">
        <f t="shared" si="201"/>
        <v>10517</v>
      </c>
      <c r="N91" s="26">
        <v>3056</v>
      </c>
      <c r="O91" s="27">
        <v>3472</v>
      </c>
      <c r="P91" s="27">
        <v>3989</v>
      </c>
      <c r="Q91" s="25">
        <f t="shared" si="202"/>
        <v>17403</v>
      </c>
      <c r="R91" s="26">
        <v>5422</v>
      </c>
      <c r="S91" s="27">
        <v>5513</v>
      </c>
      <c r="T91" s="27">
        <v>6468</v>
      </c>
      <c r="U91" s="25">
        <f t="shared" si="203"/>
        <v>17050</v>
      </c>
      <c r="V91" s="26">
        <v>5393</v>
      </c>
      <c r="W91" s="27">
        <v>5180</v>
      </c>
      <c r="X91" s="27">
        <v>6477</v>
      </c>
    </row>
    <row r="92" spans="2:36" ht="15" customHeight="1">
      <c r="B92" s="194"/>
      <c r="C92" s="202" t="s">
        <v>27</v>
      </c>
      <c r="D92" s="58" t="s">
        <v>28</v>
      </c>
      <c r="E92" s="59">
        <f>SUM(F92:H92)</f>
        <v>92287</v>
      </c>
      <c r="F92" s="60">
        <f>N89+R89+V89</f>
        <v>28860</v>
      </c>
      <c r="G92" s="60">
        <f t="shared" ref="G92:H92" si="204">O89+S89+W89</f>
        <v>28863</v>
      </c>
      <c r="H92" s="60">
        <f t="shared" si="204"/>
        <v>34564</v>
      </c>
      <c r="I92" s="59">
        <f t="shared" si="200"/>
        <v>0</v>
      </c>
      <c r="J92" s="60"/>
      <c r="K92" s="61"/>
      <c r="L92" s="61"/>
      <c r="M92" s="59">
        <f t="shared" si="201"/>
        <v>0</v>
      </c>
      <c r="N92" s="60"/>
      <c r="O92" s="61"/>
      <c r="P92" s="61"/>
      <c r="Q92" s="59">
        <f t="shared" si="202"/>
        <v>0</v>
      </c>
      <c r="R92" s="60"/>
      <c r="S92" s="61"/>
      <c r="T92" s="61"/>
      <c r="U92" s="59">
        <f t="shared" si="203"/>
        <v>0</v>
      </c>
      <c r="V92" s="60"/>
      <c r="W92" s="61"/>
      <c r="X92" s="61"/>
    </row>
    <row r="93" spans="2:36" ht="15" customHeight="1">
      <c r="B93" s="194"/>
      <c r="C93" s="202"/>
      <c r="D93" s="62" t="s">
        <v>29</v>
      </c>
      <c r="E93" s="63">
        <f>SUM(F93:H93)</f>
        <v>16616</v>
      </c>
      <c r="F93" s="64">
        <f>J89</f>
        <v>4860</v>
      </c>
      <c r="G93" s="64">
        <f t="shared" ref="G93:H93" si="205">K89</f>
        <v>5579</v>
      </c>
      <c r="H93" s="64">
        <f t="shared" si="205"/>
        <v>6177</v>
      </c>
      <c r="I93" s="63">
        <f t="shared" si="200"/>
        <v>0</v>
      </c>
      <c r="J93" s="64"/>
      <c r="K93" s="65"/>
      <c r="L93" s="65"/>
      <c r="M93" s="63">
        <f t="shared" si="201"/>
        <v>0</v>
      </c>
      <c r="N93" s="64"/>
      <c r="O93" s="65"/>
      <c r="P93" s="65"/>
      <c r="Q93" s="63">
        <f t="shared" si="202"/>
        <v>0</v>
      </c>
      <c r="R93" s="64"/>
      <c r="S93" s="65"/>
      <c r="T93" s="65"/>
      <c r="U93" s="63">
        <f t="shared" si="203"/>
        <v>0</v>
      </c>
      <c r="V93" s="64"/>
      <c r="W93" s="65"/>
      <c r="X93" s="65"/>
    </row>
    <row r="94" spans="2:36" ht="15" customHeight="1">
      <c r="B94" s="194"/>
      <c r="C94" s="194" t="s">
        <v>5</v>
      </c>
      <c r="D94" s="4" t="s">
        <v>6</v>
      </c>
      <c r="E94" s="22">
        <f>I94+M94+Q94+U94</f>
        <v>90637</v>
      </c>
      <c r="F94" s="23">
        <f t="shared" ref="F94:H94" si="206">J94+N94+R94+V94</f>
        <v>28568</v>
      </c>
      <c r="G94" s="24">
        <f t="shared" si="206"/>
        <v>28284</v>
      </c>
      <c r="H94" s="24">
        <f t="shared" si="206"/>
        <v>33785</v>
      </c>
      <c r="I94" s="22">
        <f t="shared" si="200"/>
        <v>13571</v>
      </c>
      <c r="J94" s="23">
        <v>3998</v>
      </c>
      <c r="K94" s="24">
        <v>4537</v>
      </c>
      <c r="L94" s="24">
        <v>5036</v>
      </c>
      <c r="M94" s="22">
        <f t="shared" si="201"/>
        <v>17082</v>
      </c>
      <c r="N94" s="23">
        <v>4977</v>
      </c>
      <c r="O94" s="24">
        <v>5675</v>
      </c>
      <c r="P94" s="24">
        <v>6430</v>
      </c>
      <c r="Q94" s="22">
        <f t="shared" si="202"/>
        <v>30380</v>
      </c>
      <c r="R94" s="23">
        <v>9808</v>
      </c>
      <c r="S94" s="24">
        <v>9435</v>
      </c>
      <c r="T94" s="24">
        <v>11137</v>
      </c>
      <c r="U94" s="22">
        <f t="shared" si="203"/>
        <v>29604</v>
      </c>
      <c r="V94" s="23">
        <v>9785</v>
      </c>
      <c r="W94" s="24">
        <v>8637</v>
      </c>
      <c r="X94" s="24">
        <v>11182</v>
      </c>
    </row>
    <row r="95" spans="2:36" ht="15" customHeight="1">
      <c r="B95" s="194"/>
      <c r="C95" s="194"/>
      <c r="D95" s="5" t="s">
        <v>7</v>
      </c>
      <c r="E95" s="28">
        <f t="shared" ref="E95:E99" si="207">I95+M95+Q95+U95</f>
        <v>18266</v>
      </c>
      <c r="F95" s="29">
        <f t="shared" ref="F95:F99" si="208">J95+N95+R95+V95</f>
        <v>5152</v>
      </c>
      <c r="G95" s="30">
        <f t="shared" ref="G95:G99" si="209">K95+O95+S95+W95</f>
        <v>6158</v>
      </c>
      <c r="H95" s="30">
        <f t="shared" ref="H95:H99" si="210">L95+P95+T95+X95</f>
        <v>6956</v>
      </c>
      <c r="I95" s="28">
        <f t="shared" si="200"/>
        <v>3045</v>
      </c>
      <c r="J95" s="29">
        <v>862</v>
      </c>
      <c r="K95" s="30">
        <v>1042</v>
      </c>
      <c r="L95" s="30">
        <v>1141</v>
      </c>
      <c r="M95" s="28">
        <f t="shared" si="201"/>
        <v>4474</v>
      </c>
      <c r="N95" s="29">
        <v>1278</v>
      </c>
      <c r="O95" s="30">
        <v>1560</v>
      </c>
      <c r="P95" s="30">
        <v>1636</v>
      </c>
      <c r="Q95" s="28">
        <f t="shared" si="202"/>
        <v>5329</v>
      </c>
      <c r="R95" s="29">
        <v>1458</v>
      </c>
      <c r="S95" s="30">
        <v>1751</v>
      </c>
      <c r="T95" s="30">
        <v>2120</v>
      </c>
      <c r="U95" s="28">
        <f t="shared" si="203"/>
        <v>5418</v>
      </c>
      <c r="V95" s="29">
        <v>1554</v>
      </c>
      <c r="W95" s="30">
        <v>1805</v>
      </c>
      <c r="X95" s="30">
        <v>2059</v>
      </c>
    </row>
    <row r="96" spans="2:36" ht="15" customHeight="1">
      <c r="B96" s="194"/>
      <c r="C96" s="194"/>
      <c r="D96" s="99" t="s">
        <v>8</v>
      </c>
      <c r="E96" s="49">
        <f>E95/E89</f>
        <v>0.16772724351027979</v>
      </c>
      <c r="F96" s="50">
        <f t="shared" ref="F96:H96" si="211">F95/F89</f>
        <v>0.15278766310794781</v>
      </c>
      <c r="G96" s="51">
        <f t="shared" si="211"/>
        <v>0.17879333372045758</v>
      </c>
      <c r="H96" s="51">
        <f t="shared" si="211"/>
        <v>0.17073709530939349</v>
      </c>
      <c r="I96" s="49">
        <f>I95/I89</f>
        <v>0.18325710158883005</v>
      </c>
      <c r="J96" s="50">
        <f t="shared" ref="J96:L96" si="212">J95/J89</f>
        <v>0.17736625514403292</v>
      </c>
      <c r="K96" s="51">
        <f t="shared" si="212"/>
        <v>0.18677182290733108</v>
      </c>
      <c r="L96" s="51">
        <f t="shared" si="212"/>
        <v>0.1847175004047272</v>
      </c>
      <c r="M96" s="49">
        <f>M95/M89</f>
        <v>0.20755242159955464</v>
      </c>
      <c r="N96" s="50">
        <f t="shared" ref="N96:P96" si="213">N95/N89</f>
        <v>0.20431654676258992</v>
      </c>
      <c r="O96" s="51">
        <f t="shared" si="213"/>
        <v>0.2156185210780926</v>
      </c>
      <c r="P96" s="51">
        <f t="shared" si="213"/>
        <v>0.20282667989090009</v>
      </c>
      <c r="Q96" s="49">
        <f>Q95/Q89</f>
        <v>0.14923408664482343</v>
      </c>
      <c r="R96" s="50">
        <f t="shared" ref="R96:T96" si="214">R95/R89</f>
        <v>0.12941594177170246</v>
      </c>
      <c r="S96" s="51">
        <f t="shared" si="214"/>
        <v>0.15653495440729484</v>
      </c>
      <c r="T96" s="51">
        <f t="shared" si="214"/>
        <v>0.15991551633099493</v>
      </c>
      <c r="U96" s="49">
        <f>U95/U89</f>
        <v>0.15470275826623264</v>
      </c>
      <c r="V96" s="50">
        <f t="shared" ref="V96:X96" si="215">V95/V89</f>
        <v>0.13704912249757475</v>
      </c>
      <c r="W96" s="51">
        <f t="shared" si="215"/>
        <v>0.17285960543957096</v>
      </c>
      <c r="X96" s="51">
        <f t="shared" si="215"/>
        <v>0.15550185031342043</v>
      </c>
    </row>
    <row r="97" spans="2:24" ht="15" customHeight="1">
      <c r="B97" s="194" t="s">
        <v>13</v>
      </c>
      <c r="C97" s="195" t="s">
        <v>10</v>
      </c>
      <c r="D97" s="195"/>
      <c r="E97" s="19">
        <f t="shared" si="207"/>
        <v>58948132</v>
      </c>
      <c r="F97" s="20">
        <f t="shared" si="208"/>
        <v>19889729</v>
      </c>
      <c r="G97" s="21">
        <f t="shared" si="209"/>
        <v>18592241</v>
      </c>
      <c r="H97" s="21">
        <f t="shared" si="210"/>
        <v>20466162</v>
      </c>
      <c r="I97" s="19">
        <f>SUM(J97:L97)</f>
        <v>8967707</v>
      </c>
      <c r="J97" s="20">
        <f>J98+J99</f>
        <v>2883020</v>
      </c>
      <c r="K97" s="21">
        <f t="shared" ref="K97:L97" si="216">K98+K99</f>
        <v>3045512</v>
      </c>
      <c r="L97" s="21">
        <f t="shared" si="216"/>
        <v>3039175</v>
      </c>
      <c r="M97" s="19">
        <f>SUM(N97:P97)</f>
        <v>11192840</v>
      </c>
      <c r="N97" s="20">
        <f>N98+N99</f>
        <v>3536522</v>
      </c>
      <c r="O97" s="21">
        <f t="shared" ref="O97:P97" si="217">O98+O99</f>
        <v>3864188</v>
      </c>
      <c r="P97" s="21">
        <f t="shared" si="217"/>
        <v>3792130</v>
      </c>
      <c r="Q97" s="19">
        <f>SUM(R97:T97)</f>
        <v>19687181</v>
      </c>
      <c r="R97" s="20">
        <f>R98+R99</f>
        <v>6762410</v>
      </c>
      <c r="S97" s="21">
        <f t="shared" ref="S97:T97" si="218">S98+S99</f>
        <v>6144838</v>
      </c>
      <c r="T97" s="21">
        <f t="shared" si="218"/>
        <v>6779933</v>
      </c>
      <c r="U97" s="19">
        <f>SUM(V97:X97)</f>
        <v>19100404</v>
      </c>
      <c r="V97" s="20">
        <f>V98+V99</f>
        <v>6707777</v>
      </c>
      <c r="W97" s="21">
        <f t="shared" ref="W97:X97" si="219">W98+W99</f>
        <v>5537703</v>
      </c>
      <c r="X97" s="21">
        <f t="shared" si="219"/>
        <v>6854924</v>
      </c>
    </row>
    <row r="98" spans="2:24" ht="15" customHeight="1">
      <c r="B98" s="194"/>
      <c r="C98" s="196" t="s">
        <v>11</v>
      </c>
      <c r="D98" s="196"/>
      <c r="E98" s="52">
        <f t="shared" si="207"/>
        <v>57798982</v>
      </c>
      <c r="F98" s="53">
        <f t="shared" si="208"/>
        <v>19601979</v>
      </c>
      <c r="G98" s="54">
        <f t="shared" si="209"/>
        <v>18291641</v>
      </c>
      <c r="H98" s="54">
        <f t="shared" si="210"/>
        <v>19905362</v>
      </c>
      <c r="I98" s="52">
        <f t="shared" ref="I98:I99" si="220">SUM(J98:L98)</f>
        <v>8772357</v>
      </c>
      <c r="J98" s="53">
        <v>2835820</v>
      </c>
      <c r="K98" s="54">
        <v>3001412</v>
      </c>
      <c r="L98" s="54">
        <v>2935125</v>
      </c>
      <c r="M98" s="52">
        <f t="shared" ref="M98:M99" si="221">SUM(N98:P98)</f>
        <v>11001890</v>
      </c>
      <c r="N98" s="53">
        <v>3486172</v>
      </c>
      <c r="O98" s="54">
        <v>3825488</v>
      </c>
      <c r="P98" s="54">
        <v>3690230</v>
      </c>
      <c r="Q98" s="52">
        <f t="shared" ref="Q98:Q99" si="222">SUM(R98:T98)</f>
        <v>19255381</v>
      </c>
      <c r="R98" s="53">
        <v>6663810</v>
      </c>
      <c r="S98" s="54">
        <v>5961688</v>
      </c>
      <c r="T98" s="54">
        <v>6629883</v>
      </c>
      <c r="U98" s="52">
        <f t="shared" ref="U98:U99" si="223">SUM(V98:X98)</f>
        <v>18769354</v>
      </c>
      <c r="V98" s="53">
        <v>6616177</v>
      </c>
      <c r="W98" s="54">
        <v>5503053</v>
      </c>
      <c r="X98" s="54">
        <v>6650124</v>
      </c>
    </row>
    <row r="99" spans="2:24" ht="15" customHeight="1">
      <c r="B99" s="194"/>
      <c r="C99" s="197" t="s">
        <v>12</v>
      </c>
      <c r="D99" s="197"/>
      <c r="E99" s="25">
        <f t="shared" si="207"/>
        <v>1149150</v>
      </c>
      <c r="F99" s="26">
        <f t="shared" si="208"/>
        <v>287750</v>
      </c>
      <c r="G99" s="27">
        <f t="shared" si="209"/>
        <v>300600</v>
      </c>
      <c r="H99" s="27">
        <f t="shared" si="210"/>
        <v>560800</v>
      </c>
      <c r="I99" s="25">
        <f t="shared" si="220"/>
        <v>195350</v>
      </c>
      <c r="J99" s="26">
        <v>47200</v>
      </c>
      <c r="K99" s="27">
        <v>44100</v>
      </c>
      <c r="L99" s="27">
        <v>104050</v>
      </c>
      <c r="M99" s="25">
        <f t="shared" si="221"/>
        <v>190950</v>
      </c>
      <c r="N99" s="26">
        <v>50350</v>
      </c>
      <c r="O99" s="27">
        <v>38700</v>
      </c>
      <c r="P99" s="27">
        <v>101900</v>
      </c>
      <c r="Q99" s="25">
        <f t="shared" si="222"/>
        <v>431800</v>
      </c>
      <c r="R99" s="26">
        <v>98600</v>
      </c>
      <c r="S99" s="27">
        <v>183150</v>
      </c>
      <c r="T99" s="27">
        <v>150050</v>
      </c>
      <c r="U99" s="25">
        <f t="shared" si="223"/>
        <v>331050</v>
      </c>
      <c r="V99" s="26">
        <v>91600</v>
      </c>
      <c r="W99" s="27">
        <v>34650</v>
      </c>
      <c r="X99" s="27">
        <v>204800</v>
      </c>
    </row>
  </sheetData>
  <mergeCells count="120">
    <mergeCell ref="U4:X4"/>
    <mergeCell ref="Y4:AB4"/>
    <mergeCell ref="B5:D5"/>
    <mergeCell ref="B6:B13"/>
    <mergeCell ref="C6:D6"/>
    <mergeCell ref="C7:C8"/>
    <mergeCell ref="C9:C10"/>
    <mergeCell ref="C11:C13"/>
    <mergeCell ref="B2:H2"/>
    <mergeCell ref="B4:D4"/>
    <mergeCell ref="E4:H4"/>
    <mergeCell ref="I4:L4"/>
    <mergeCell ref="M4:P4"/>
    <mergeCell ref="Q4:T4"/>
    <mergeCell ref="B14:B16"/>
    <mergeCell ref="C14:D14"/>
    <mergeCell ref="C15:D15"/>
    <mergeCell ref="C16:D16"/>
    <mergeCell ref="B19:D19"/>
    <mergeCell ref="B20:B27"/>
    <mergeCell ref="C20:D20"/>
    <mergeCell ref="C21:C22"/>
    <mergeCell ref="C23:C24"/>
    <mergeCell ref="C25:C27"/>
    <mergeCell ref="U35:X35"/>
    <mergeCell ref="B36:D36"/>
    <mergeCell ref="B37:B44"/>
    <mergeCell ref="C37:D37"/>
    <mergeCell ref="C38:C39"/>
    <mergeCell ref="C40:C41"/>
    <mergeCell ref="C42:C44"/>
    <mergeCell ref="B28:B30"/>
    <mergeCell ref="C28:D28"/>
    <mergeCell ref="C29:D29"/>
    <mergeCell ref="C30:D30"/>
    <mergeCell ref="B33:H33"/>
    <mergeCell ref="B35:D35"/>
    <mergeCell ref="E35:H35"/>
    <mergeCell ref="B45:B47"/>
    <mergeCell ref="C45:D45"/>
    <mergeCell ref="C46:D46"/>
    <mergeCell ref="C47:D47"/>
    <mergeCell ref="B48:D48"/>
    <mergeCell ref="E48:H48"/>
    <mergeCell ref="I35:L35"/>
    <mergeCell ref="M35:P35"/>
    <mergeCell ref="Q35:T35"/>
    <mergeCell ref="B58:B60"/>
    <mergeCell ref="C58:D58"/>
    <mergeCell ref="C59:D59"/>
    <mergeCell ref="C60:D60"/>
    <mergeCell ref="B61:D61"/>
    <mergeCell ref="E61:H61"/>
    <mergeCell ref="AG48:AJ48"/>
    <mergeCell ref="B49:D49"/>
    <mergeCell ref="B50:B57"/>
    <mergeCell ref="C50:D50"/>
    <mergeCell ref="C51:C52"/>
    <mergeCell ref="C53:C54"/>
    <mergeCell ref="C55:C57"/>
    <mergeCell ref="I48:L48"/>
    <mergeCell ref="M48:P48"/>
    <mergeCell ref="Q48:T48"/>
    <mergeCell ref="U48:X48"/>
    <mergeCell ref="Y48:AB48"/>
    <mergeCell ref="AC48:AF48"/>
    <mergeCell ref="C72:D72"/>
    <mergeCell ref="C73:D73"/>
    <mergeCell ref="B74:D74"/>
    <mergeCell ref="E74:H74"/>
    <mergeCell ref="AG61:AJ61"/>
    <mergeCell ref="B62:D62"/>
    <mergeCell ref="B63:B70"/>
    <mergeCell ref="C63:D63"/>
    <mergeCell ref="C64:C65"/>
    <mergeCell ref="C66:C67"/>
    <mergeCell ref="C68:C70"/>
    <mergeCell ref="I61:L61"/>
    <mergeCell ref="M61:P61"/>
    <mergeCell ref="Q61:T61"/>
    <mergeCell ref="U61:X61"/>
    <mergeCell ref="Y61:AB61"/>
    <mergeCell ref="AC61:AF61"/>
    <mergeCell ref="AG74:AJ74"/>
    <mergeCell ref="U74:X74"/>
    <mergeCell ref="Y74:AB74"/>
    <mergeCell ref="AC74:AF74"/>
    <mergeCell ref="B75:D75"/>
    <mergeCell ref="B76:B83"/>
    <mergeCell ref="C76:D76"/>
    <mergeCell ref="C77:C78"/>
    <mergeCell ref="C79:C80"/>
    <mergeCell ref="C81:C83"/>
    <mergeCell ref="I74:L74"/>
    <mergeCell ref="M74:P74"/>
    <mergeCell ref="Q74:T74"/>
    <mergeCell ref="B97:B99"/>
    <mergeCell ref="C97:D97"/>
    <mergeCell ref="C98:D98"/>
    <mergeCell ref="C99:D99"/>
    <mergeCell ref="Y35:AB35"/>
    <mergeCell ref="AC35:AF35"/>
    <mergeCell ref="B88:D88"/>
    <mergeCell ref="B89:B96"/>
    <mergeCell ref="C89:D89"/>
    <mergeCell ref="C90:C91"/>
    <mergeCell ref="C92:C93"/>
    <mergeCell ref="C94:C96"/>
    <mergeCell ref="I87:L87"/>
    <mergeCell ref="M87:P87"/>
    <mergeCell ref="Q87:T87"/>
    <mergeCell ref="U87:X87"/>
    <mergeCell ref="B84:B86"/>
    <mergeCell ref="C84:D84"/>
    <mergeCell ref="C85:D85"/>
    <mergeCell ref="C86:D86"/>
    <mergeCell ref="B87:D87"/>
    <mergeCell ref="E87:H87"/>
    <mergeCell ref="B71:B73"/>
    <mergeCell ref="C71:D7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J100"/>
  <sheetViews>
    <sheetView topLeftCell="A46" zoomScale="90" zoomScaleNormal="90" workbookViewId="0">
      <pane xSplit="8" topLeftCell="R1" activePane="topRight" state="frozen"/>
      <selection activeCell="H106" sqref="H106"/>
      <selection pane="topRight" activeCell="H106" sqref="H106"/>
    </sheetView>
  </sheetViews>
  <sheetFormatPr defaultRowHeight="15" customHeight="1"/>
  <cols>
    <col min="1" max="1" width="1" style="1" customWidth="1"/>
    <col min="2" max="2" width="11.5" style="1" customWidth="1"/>
    <col min="3" max="4" width="9" style="1"/>
    <col min="5" max="5" width="11.5" style="2" bestFit="1" customWidth="1"/>
    <col min="6" max="8" width="10.5" style="2" bestFit="1" customWidth="1"/>
    <col min="9" max="9" width="10.625" style="1" bestFit="1" customWidth="1"/>
    <col min="10" max="12" width="9.625" style="1" bestFit="1" customWidth="1"/>
    <col min="13" max="13" width="10.625" style="1" bestFit="1" customWidth="1"/>
    <col min="14" max="16" width="9.625" style="1" bestFit="1" customWidth="1"/>
    <col min="17" max="17" width="10.625" style="1" bestFit="1" customWidth="1"/>
    <col min="18" max="19" width="9.625" style="1" customWidth="1"/>
    <col min="20" max="20" width="9.625" style="1" bestFit="1" customWidth="1"/>
    <col min="21" max="21" width="10.625" style="1" bestFit="1" customWidth="1"/>
    <col min="22" max="24" width="9.625" style="1" bestFit="1" customWidth="1"/>
    <col min="25" max="25" width="10.625" style="1" bestFit="1" customWidth="1"/>
    <col min="26" max="28" width="9.625" style="1" bestFit="1" customWidth="1"/>
    <col min="29" max="29" width="10.625" style="1" bestFit="1" customWidth="1"/>
    <col min="30" max="30" width="9.625" style="1" bestFit="1" customWidth="1"/>
    <col min="31" max="31" width="9.625" style="1" customWidth="1"/>
    <col min="32" max="32" width="9.625" style="1" bestFit="1" customWidth="1"/>
    <col min="33" max="33" width="10.625" style="1" bestFit="1" customWidth="1"/>
    <col min="34" max="36" width="9.625" style="1" bestFit="1" customWidth="1"/>
    <col min="37" max="16384" width="9" style="1"/>
  </cols>
  <sheetData>
    <row r="1" spans="2:28" ht="7.5" customHeight="1" thickBot="1"/>
    <row r="2" spans="2:28" ht="27" thickTop="1" thickBot="1">
      <c r="B2" s="209" t="s">
        <v>87</v>
      </c>
      <c r="C2" s="210"/>
      <c r="D2" s="210"/>
      <c r="E2" s="210"/>
      <c r="F2" s="210"/>
      <c r="G2" s="210"/>
      <c r="H2" s="211"/>
    </row>
    <row r="3" spans="2:28" ht="15" customHeight="1" thickTop="1" thickBot="1"/>
    <row r="4" spans="2:28" ht="15" customHeight="1">
      <c r="B4" s="218" t="s">
        <v>40</v>
      </c>
      <c r="C4" s="219"/>
      <c r="D4" s="219"/>
      <c r="E4" s="219" t="s">
        <v>88</v>
      </c>
      <c r="F4" s="219"/>
      <c r="G4" s="219"/>
      <c r="H4" s="220"/>
      <c r="I4" s="214" t="s">
        <v>89</v>
      </c>
      <c r="J4" s="215"/>
      <c r="K4" s="215"/>
      <c r="L4" s="216"/>
      <c r="M4" s="214" t="s">
        <v>90</v>
      </c>
      <c r="N4" s="215"/>
      <c r="O4" s="215"/>
      <c r="P4" s="216"/>
      <c r="Q4" s="214" t="s">
        <v>91</v>
      </c>
      <c r="R4" s="215"/>
      <c r="S4" s="215"/>
      <c r="T4" s="216"/>
      <c r="U4" s="214" t="s">
        <v>92</v>
      </c>
      <c r="V4" s="215"/>
      <c r="W4" s="215"/>
      <c r="X4" s="216"/>
      <c r="Y4" s="214" t="s">
        <v>93</v>
      </c>
      <c r="Z4" s="215"/>
      <c r="AA4" s="215"/>
      <c r="AB4" s="216"/>
    </row>
    <row r="5" spans="2:28" ht="15" customHeight="1">
      <c r="B5" s="217" t="s">
        <v>0</v>
      </c>
      <c r="C5" s="201"/>
      <c r="D5" s="201"/>
      <c r="E5" s="6" t="s">
        <v>15</v>
      </c>
      <c r="F5" s="7" t="s">
        <v>17</v>
      </c>
      <c r="G5" s="104" t="s">
        <v>19</v>
      </c>
      <c r="H5" s="16" t="s">
        <v>21</v>
      </c>
      <c r="I5" s="17" t="s">
        <v>14</v>
      </c>
      <c r="J5" s="11" t="s">
        <v>16</v>
      </c>
      <c r="K5" s="12" t="s">
        <v>18</v>
      </c>
      <c r="L5" s="18" t="s">
        <v>20</v>
      </c>
      <c r="M5" s="17" t="s">
        <v>14</v>
      </c>
      <c r="N5" s="11" t="s">
        <v>16</v>
      </c>
      <c r="O5" s="12" t="s">
        <v>18</v>
      </c>
      <c r="P5" s="18" t="s">
        <v>20</v>
      </c>
      <c r="Q5" s="17" t="s">
        <v>14</v>
      </c>
      <c r="R5" s="11" t="s">
        <v>16</v>
      </c>
      <c r="S5" s="12" t="s">
        <v>18</v>
      </c>
      <c r="T5" s="18" t="s">
        <v>20</v>
      </c>
      <c r="U5" s="17" t="s">
        <v>14</v>
      </c>
      <c r="V5" s="11" t="s">
        <v>16</v>
      </c>
      <c r="W5" s="12" t="s">
        <v>18</v>
      </c>
      <c r="X5" s="18" t="s">
        <v>20</v>
      </c>
      <c r="Y5" s="17" t="s">
        <v>14</v>
      </c>
      <c r="Z5" s="11" t="s">
        <v>16</v>
      </c>
      <c r="AA5" s="12" t="s">
        <v>18</v>
      </c>
      <c r="AB5" s="18" t="s">
        <v>20</v>
      </c>
    </row>
    <row r="6" spans="2:28" ht="15" customHeight="1">
      <c r="B6" s="206" t="s">
        <v>9</v>
      </c>
      <c r="C6" s="195" t="s">
        <v>1</v>
      </c>
      <c r="D6" s="195"/>
      <c r="E6" s="19">
        <f>I6+M6+Q6+U6+Y6</f>
        <v>901900</v>
      </c>
      <c r="F6" s="20">
        <f t="shared" ref="F6:H6" si="0">J6+N6+R6+V6+Z6</f>
        <v>275406</v>
      </c>
      <c r="G6" s="21">
        <f t="shared" si="0"/>
        <v>278636</v>
      </c>
      <c r="H6" s="31">
        <f t="shared" si="0"/>
        <v>347858</v>
      </c>
      <c r="I6" s="32">
        <f>E37</f>
        <v>98192</v>
      </c>
      <c r="J6" s="20">
        <f t="shared" ref="J6:L6" si="1">F37</f>
        <v>30925</v>
      </c>
      <c r="K6" s="21">
        <f t="shared" si="1"/>
        <v>30323</v>
      </c>
      <c r="L6" s="33">
        <f t="shared" si="1"/>
        <v>36944</v>
      </c>
      <c r="M6" s="32">
        <f>E50</f>
        <v>204177</v>
      </c>
      <c r="N6" s="20">
        <f t="shared" ref="N6:P6" si="2">F50</f>
        <v>63260</v>
      </c>
      <c r="O6" s="21">
        <f t="shared" si="2"/>
        <v>63227</v>
      </c>
      <c r="P6" s="33">
        <f t="shared" si="2"/>
        <v>77690</v>
      </c>
      <c r="Q6" s="32">
        <f>E63</f>
        <v>220935</v>
      </c>
      <c r="R6" s="20">
        <f t="shared" ref="R6:T6" si="3">F63</f>
        <v>71056</v>
      </c>
      <c r="S6" s="21">
        <f t="shared" si="3"/>
        <v>66721</v>
      </c>
      <c r="T6" s="33">
        <f t="shared" si="3"/>
        <v>83158</v>
      </c>
      <c r="U6" s="32">
        <f>E76</f>
        <v>206587</v>
      </c>
      <c r="V6" s="20">
        <f t="shared" ref="V6:X16" si="4">F76</f>
        <v>60872</v>
      </c>
      <c r="W6" s="21">
        <f t="shared" si="4"/>
        <v>64816</v>
      </c>
      <c r="X6" s="33">
        <f t="shared" si="4"/>
        <v>80899</v>
      </c>
      <c r="Y6" s="32">
        <f>E89</f>
        <v>172009</v>
      </c>
      <c r="Z6" s="20">
        <f t="shared" ref="Z6:AB16" si="5">F89</f>
        <v>49293</v>
      </c>
      <c r="AA6" s="21">
        <f t="shared" si="5"/>
        <v>53549</v>
      </c>
      <c r="AB6" s="33">
        <f t="shared" si="5"/>
        <v>69167</v>
      </c>
    </row>
    <row r="7" spans="2:28" ht="15" customHeight="1">
      <c r="B7" s="206"/>
      <c r="C7" s="194" t="s">
        <v>2</v>
      </c>
      <c r="D7" s="4" t="s">
        <v>3</v>
      </c>
      <c r="E7" s="22">
        <f t="shared" ref="E7:E8" si="6">I7+M7+Q7+U7+Y7</f>
        <v>462050</v>
      </c>
      <c r="F7" s="23">
        <f t="shared" ref="F7:F9" si="7">J7+N7+R7+V7+Z7</f>
        <v>143909</v>
      </c>
      <c r="G7" s="24">
        <f t="shared" ref="G7:G9" si="8">K7+O7+S7+W7+AA7</f>
        <v>140788</v>
      </c>
      <c r="H7" s="34">
        <f t="shared" ref="H7:H9" si="9">L7+P7+T7+X7+AB7</f>
        <v>177353</v>
      </c>
      <c r="I7" s="35">
        <f t="shared" ref="I7:I16" si="10">E38</f>
        <v>50528</v>
      </c>
      <c r="J7" s="23">
        <f t="shared" ref="J7:J16" si="11">F38</f>
        <v>16414</v>
      </c>
      <c r="K7" s="24">
        <f t="shared" ref="K7:K16" si="12">G38</f>
        <v>15251</v>
      </c>
      <c r="L7" s="36">
        <f t="shared" ref="L7:L16" si="13">H38</f>
        <v>18863</v>
      </c>
      <c r="M7" s="35">
        <f t="shared" ref="M7:M16" si="14">E51</f>
        <v>104440</v>
      </c>
      <c r="N7" s="23">
        <f t="shared" ref="N7:N16" si="15">F51</f>
        <v>32917</v>
      </c>
      <c r="O7" s="24">
        <f t="shared" ref="O7:O16" si="16">G51</f>
        <v>31970</v>
      </c>
      <c r="P7" s="36">
        <f t="shared" ref="P7:P16" si="17">H51</f>
        <v>39553</v>
      </c>
      <c r="Q7" s="35">
        <f t="shared" ref="Q7:Q16" si="18">E64</f>
        <v>113564</v>
      </c>
      <c r="R7" s="23">
        <f t="shared" ref="R7:R16" si="19">F64</f>
        <v>37347</v>
      </c>
      <c r="S7" s="24">
        <f t="shared" ref="S7:S16" si="20">G64</f>
        <v>33834</v>
      </c>
      <c r="T7" s="36">
        <f t="shared" ref="T7:T16" si="21">H64</f>
        <v>42383</v>
      </c>
      <c r="U7" s="35">
        <f t="shared" ref="U7:U16" si="22">E77</f>
        <v>105545</v>
      </c>
      <c r="V7" s="23">
        <f t="shared" si="4"/>
        <v>31675</v>
      </c>
      <c r="W7" s="24">
        <f t="shared" si="4"/>
        <v>32693</v>
      </c>
      <c r="X7" s="36">
        <f t="shared" si="4"/>
        <v>41177</v>
      </c>
      <c r="Y7" s="35">
        <f t="shared" ref="Y7:Y16" si="23">E90</f>
        <v>87973</v>
      </c>
      <c r="Z7" s="23">
        <f t="shared" si="5"/>
        <v>25556</v>
      </c>
      <c r="AA7" s="24">
        <f t="shared" si="5"/>
        <v>27040</v>
      </c>
      <c r="AB7" s="36">
        <f t="shared" si="5"/>
        <v>35377</v>
      </c>
    </row>
    <row r="8" spans="2:28" ht="15" customHeight="1">
      <c r="B8" s="206"/>
      <c r="C8" s="194"/>
      <c r="D8" s="103" t="s">
        <v>4</v>
      </c>
      <c r="E8" s="25">
        <f t="shared" si="6"/>
        <v>439850</v>
      </c>
      <c r="F8" s="26">
        <f t="shared" si="7"/>
        <v>131497</v>
      </c>
      <c r="G8" s="27">
        <f t="shared" si="8"/>
        <v>137848</v>
      </c>
      <c r="H8" s="37">
        <f t="shared" si="9"/>
        <v>170505</v>
      </c>
      <c r="I8" s="38">
        <f t="shared" si="10"/>
        <v>47664</v>
      </c>
      <c r="J8" s="26">
        <f t="shared" si="11"/>
        <v>14511</v>
      </c>
      <c r="K8" s="27">
        <f t="shared" si="12"/>
        <v>15072</v>
      </c>
      <c r="L8" s="39">
        <f t="shared" si="13"/>
        <v>18081</v>
      </c>
      <c r="M8" s="38">
        <f t="shared" si="14"/>
        <v>99737</v>
      </c>
      <c r="N8" s="26">
        <f t="shared" si="15"/>
        <v>30343</v>
      </c>
      <c r="O8" s="27">
        <f t="shared" si="16"/>
        <v>31257</v>
      </c>
      <c r="P8" s="39">
        <f t="shared" si="17"/>
        <v>38137</v>
      </c>
      <c r="Q8" s="38">
        <f t="shared" si="18"/>
        <v>107371</v>
      </c>
      <c r="R8" s="26">
        <f t="shared" si="19"/>
        <v>33709</v>
      </c>
      <c r="S8" s="27">
        <f t="shared" si="20"/>
        <v>32887</v>
      </c>
      <c r="T8" s="39">
        <f t="shared" si="21"/>
        <v>40775</v>
      </c>
      <c r="U8" s="38">
        <f t="shared" si="22"/>
        <v>101042</v>
      </c>
      <c r="V8" s="26">
        <f t="shared" si="4"/>
        <v>29197</v>
      </c>
      <c r="W8" s="27">
        <f t="shared" si="4"/>
        <v>32123</v>
      </c>
      <c r="X8" s="39">
        <f t="shared" si="4"/>
        <v>39722</v>
      </c>
      <c r="Y8" s="38">
        <f t="shared" si="23"/>
        <v>84036</v>
      </c>
      <c r="Z8" s="26">
        <f t="shared" si="5"/>
        <v>23737</v>
      </c>
      <c r="AA8" s="27">
        <f t="shared" si="5"/>
        <v>26509</v>
      </c>
      <c r="AB8" s="39">
        <f t="shared" si="5"/>
        <v>33790</v>
      </c>
    </row>
    <row r="9" spans="2:28" ht="15" customHeight="1">
      <c r="B9" s="206"/>
      <c r="C9" s="202" t="s">
        <v>27</v>
      </c>
      <c r="D9" s="58" t="s">
        <v>28</v>
      </c>
      <c r="E9" s="59">
        <f>I9+M9+Q9+U9+Y9</f>
        <v>723948</v>
      </c>
      <c r="F9" s="60">
        <f t="shared" si="7"/>
        <v>223633</v>
      </c>
      <c r="G9" s="61">
        <f t="shared" si="8"/>
        <v>218068</v>
      </c>
      <c r="H9" s="66">
        <f t="shared" si="9"/>
        <v>282247</v>
      </c>
      <c r="I9" s="68">
        <f t="shared" si="10"/>
        <v>71721</v>
      </c>
      <c r="J9" s="60">
        <f t="shared" si="11"/>
        <v>23358</v>
      </c>
      <c r="K9" s="61">
        <f t="shared" si="12"/>
        <v>21299</v>
      </c>
      <c r="L9" s="69">
        <f t="shared" si="13"/>
        <v>27064</v>
      </c>
      <c r="M9" s="68">
        <f t="shared" si="14"/>
        <v>160327</v>
      </c>
      <c r="N9" s="60">
        <f t="shared" si="15"/>
        <v>50584</v>
      </c>
      <c r="O9" s="61">
        <f t="shared" si="16"/>
        <v>48320</v>
      </c>
      <c r="P9" s="69">
        <f t="shared" si="17"/>
        <v>61423</v>
      </c>
      <c r="Q9" s="68">
        <f t="shared" si="18"/>
        <v>176660</v>
      </c>
      <c r="R9" s="60">
        <f t="shared" si="19"/>
        <v>57996</v>
      </c>
      <c r="S9" s="61">
        <f t="shared" si="20"/>
        <v>51813</v>
      </c>
      <c r="T9" s="69">
        <f t="shared" si="21"/>
        <v>66851</v>
      </c>
      <c r="U9" s="68">
        <f t="shared" si="22"/>
        <v>162220</v>
      </c>
      <c r="V9" s="60">
        <f t="shared" si="4"/>
        <v>47945</v>
      </c>
      <c r="W9" s="61">
        <f t="shared" si="4"/>
        <v>49594</v>
      </c>
      <c r="X9" s="69">
        <f t="shared" si="4"/>
        <v>64681</v>
      </c>
      <c r="Y9" s="68">
        <f t="shared" si="23"/>
        <v>153020</v>
      </c>
      <c r="Z9" s="60">
        <f t="shared" si="5"/>
        <v>43750</v>
      </c>
      <c r="AA9" s="61">
        <f t="shared" si="5"/>
        <v>47042</v>
      </c>
      <c r="AB9" s="69">
        <f t="shared" si="5"/>
        <v>62228</v>
      </c>
    </row>
    <row r="10" spans="2:28" ht="15" customHeight="1">
      <c r="B10" s="206"/>
      <c r="C10" s="202"/>
      <c r="D10" s="62" t="s">
        <v>29</v>
      </c>
      <c r="E10" s="63">
        <f>I10+M10+Q10+U10+Y10</f>
        <v>177952</v>
      </c>
      <c r="F10" s="64">
        <f t="shared" ref="F10:F11" si="24">J10+N10+R10+V10+Z10</f>
        <v>51773</v>
      </c>
      <c r="G10" s="65">
        <f t="shared" ref="G10:G11" si="25">K10+O10+S10+W10+AA10</f>
        <v>60568</v>
      </c>
      <c r="H10" s="67">
        <f t="shared" ref="H10:H11" si="26">L10+P10+T10+X10+AB10</f>
        <v>65611</v>
      </c>
      <c r="I10" s="70">
        <f t="shared" si="10"/>
        <v>26471</v>
      </c>
      <c r="J10" s="64">
        <f t="shared" si="11"/>
        <v>7567</v>
      </c>
      <c r="K10" s="65">
        <f t="shared" si="12"/>
        <v>9024</v>
      </c>
      <c r="L10" s="71">
        <f t="shared" si="13"/>
        <v>9880</v>
      </c>
      <c r="M10" s="70">
        <f t="shared" si="14"/>
        <v>43850</v>
      </c>
      <c r="N10" s="64">
        <f t="shared" si="15"/>
        <v>12676</v>
      </c>
      <c r="O10" s="65">
        <f t="shared" si="16"/>
        <v>14907</v>
      </c>
      <c r="P10" s="71">
        <f t="shared" si="17"/>
        <v>16267</v>
      </c>
      <c r="Q10" s="70">
        <f t="shared" si="18"/>
        <v>44275</v>
      </c>
      <c r="R10" s="64">
        <f t="shared" si="19"/>
        <v>13060</v>
      </c>
      <c r="S10" s="65">
        <f t="shared" si="20"/>
        <v>14908</v>
      </c>
      <c r="T10" s="71">
        <f t="shared" si="21"/>
        <v>16307</v>
      </c>
      <c r="U10" s="70">
        <f t="shared" si="22"/>
        <v>44367</v>
      </c>
      <c r="V10" s="64">
        <f t="shared" si="4"/>
        <v>12927</v>
      </c>
      <c r="W10" s="65">
        <f t="shared" si="4"/>
        <v>15222</v>
      </c>
      <c r="X10" s="71">
        <f t="shared" si="4"/>
        <v>16218</v>
      </c>
      <c r="Y10" s="70">
        <f t="shared" si="23"/>
        <v>18989</v>
      </c>
      <c r="Z10" s="64">
        <f t="shared" si="5"/>
        <v>5543</v>
      </c>
      <c r="AA10" s="65">
        <f t="shared" si="5"/>
        <v>6507</v>
      </c>
      <c r="AB10" s="71">
        <f t="shared" si="5"/>
        <v>6939</v>
      </c>
    </row>
    <row r="11" spans="2:28" ht="15" customHeight="1">
      <c r="B11" s="206"/>
      <c r="C11" s="194" t="s">
        <v>5</v>
      </c>
      <c r="D11" s="4" t="s">
        <v>6</v>
      </c>
      <c r="E11" s="22">
        <f>I11+M11+Q11+U11+Y11</f>
        <v>748153</v>
      </c>
      <c r="F11" s="23">
        <f t="shared" si="24"/>
        <v>230753</v>
      </c>
      <c r="G11" s="24">
        <f t="shared" si="25"/>
        <v>227224</v>
      </c>
      <c r="H11" s="34">
        <f t="shared" si="26"/>
        <v>290176</v>
      </c>
      <c r="I11" s="35">
        <f t="shared" si="10"/>
        <v>82129</v>
      </c>
      <c r="J11" s="23">
        <f t="shared" si="11"/>
        <v>26319</v>
      </c>
      <c r="K11" s="24">
        <f t="shared" si="12"/>
        <v>24849</v>
      </c>
      <c r="L11" s="36">
        <f t="shared" si="13"/>
        <v>30961</v>
      </c>
      <c r="M11" s="35">
        <f t="shared" si="14"/>
        <v>168617</v>
      </c>
      <c r="N11" s="23">
        <f t="shared" si="15"/>
        <v>53047</v>
      </c>
      <c r="O11" s="24">
        <f t="shared" si="16"/>
        <v>51186</v>
      </c>
      <c r="P11" s="36">
        <f t="shared" si="17"/>
        <v>64384</v>
      </c>
      <c r="Q11" s="35">
        <f t="shared" si="18"/>
        <v>184270</v>
      </c>
      <c r="R11" s="23">
        <f t="shared" si="19"/>
        <v>60240</v>
      </c>
      <c r="S11" s="24">
        <f t="shared" si="20"/>
        <v>54469</v>
      </c>
      <c r="T11" s="36">
        <f t="shared" si="21"/>
        <v>69561</v>
      </c>
      <c r="U11" s="35">
        <f t="shared" si="22"/>
        <v>170698</v>
      </c>
      <c r="V11" s="23">
        <f t="shared" si="4"/>
        <v>50638</v>
      </c>
      <c r="W11" s="24">
        <f t="shared" si="4"/>
        <v>52699</v>
      </c>
      <c r="X11" s="36">
        <f t="shared" si="4"/>
        <v>67361</v>
      </c>
      <c r="Y11" s="35">
        <f t="shared" si="23"/>
        <v>142439</v>
      </c>
      <c r="Z11" s="23">
        <f t="shared" si="5"/>
        <v>40509</v>
      </c>
      <c r="AA11" s="24">
        <f t="shared" si="5"/>
        <v>44021</v>
      </c>
      <c r="AB11" s="36">
        <f t="shared" si="5"/>
        <v>57909</v>
      </c>
    </row>
    <row r="12" spans="2:28" ht="15" customHeight="1">
      <c r="B12" s="206"/>
      <c r="C12" s="194"/>
      <c r="D12" s="5" t="s">
        <v>7</v>
      </c>
      <c r="E12" s="28">
        <f>I12+M12+Q12+U12+Y12</f>
        <v>153747</v>
      </c>
      <c r="F12" s="29">
        <f t="shared" ref="F12" si="27">J12+N12+R12+V12+Z12</f>
        <v>44653</v>
      </c>
      <c r="G12" s="30">
        <f t="shared" ref="G12" si="28">K12+O12+S12+W12+AA12</f>
        <v>51412</v>
      </c>
      <c r="H12" s="40">
        <f t="shared" ref="H12" si="29">L12+P12+T12+X12+AB12</f>
        <v>57682</v>
      </c>
      <c r="I12" s="41">
        <f t="shared" si="10"/>
        <v>16063</v>
      </c>
      <c r="J12" s="29">
        <f t="shared" si="11"/>
        <v>4606</v>
      </c>
      <c r="K12" s="30">
        <f t="shared" si="12"/>
        <v>5474</v>
      </c>
      <c r="L12" s="42">
        <f t="shared" si="13"/>
        <v>5983</v>
      </c>
      <c r="M12" s="41">
        <f t="shared" si="14"/>
        <v>35560</v>
      </c>
      <c r="N12" s="29">
        <f t="shared" si="15"/>
        <v>10213</v>
      </c>
      <c r="O12" s="30">
        <f t="shared" si="16"/>
        <v>12041</v>
      </c>
      <c r="P12" s="42">
        <f t="shared" si="17"/>
        <v>13306</v>
      </c>
      <c r="Q12" s="41">
        <f t="shared" si="18"/>
        <v>36665</v>
      </c>
      <c r="R12" s="29">
        <f t="shared" si="19"/>
        <v>10816</v>
      </c>
      <c r="S12" s="30">
        <f t="shared" si="20"/>
        <v>12252</v>
      </c>
      <c r="T12" s="42">
        <f t="shared" si="21"/>
        <v>13597</v>
      </c>
      <c r="U12" s="41">
        <f t="shared" si="22"/>
        <v>35889</v>
      </c>
      <c r="V12" s="29">
        <f t="shared" si="4"/>
        <v>10234</v>
      </c>
      <c r="W12" s="30">
        <f t="shared" si="4"/>
        <v>12117</v>
      </c>
      <c r="X12" s="42">
        <f t="shared" si="4"/>
        <v>13538</v>
      </c>
      <c r="Y12" s="41">
        <f t="shared" si="23"/>
        <v>29570</v>
      </c>
      <c r="Z12" s="29">
        <f t="shared" si="5"/>
        <v>8784</v>
      </c>
      <c r="AA12" s="30">
        <f t="shared" si="5"/>
        <v>9528</v>
      </c>
      <c r="AB12" s="42">
        <f t="shared" si="5"/>
        <v>11258</v>
      </c>
    </row>
    <row r="13" spans="2:28" ht="15" customHeight="1">
      <c r="B13" s="206"/>
      <c r="C13" s="194"/>
      <c r="D13" s="103" t="s">
        <v>8</v>
      </c>
      <c r="E13" s="49">
        <f>E12/E6</f>
        <v>0.17047011863842998</v>
      </c>
      <c r="F13" s="50">
        <f t="shared" ref="F13:H13" si="30">F12/F6</f>
        <v>0.16213517497803243</v>
      </c>
      <c r="G13" s="51">
        <f t="shared" si="30"/>
        <v>0.1845131282389928</v>
      </c>
      <c r="H13" s="72">
        <f t="shared" si="30"/>
        <v>0.16582053596582513</v>
      </c>
      <c r="I13" s="73">
        <f t="shared" si="10"/>
        <v>0.16358766498289065</v>
      </c>
      <c r="J13" s="50">
        <f t="shared" si="11"/>
        <v>0.14894098625707355</v>
      </c>
      <c r="K13" s="51">
        <f t="shared" si="12"/>
        <v>0.1805230353197243</v>
      </c>
      <c r="L13" s="74">
        <f t="shared" si="13"/>
        <v>0.16194781290601992</v>
      </c>
      <c r="M13" s="73">
        <f t="shared" si="14"/>
        <v>0.17416261381056633</v>
      </c>
      <c r="N13" s="50">
        <f t="shared" si="15"/>
        <v>0.16144483085678155</v>
      </c>
      <c r="O13" s="51">
        <f t="shared" si="16"/>
        <v>0.19044079269932149</v>
      </c>
      <c r="P13" s="74">
        <f t="shared" si="17"/>
        <v>0.17127043377526066</v>
      </c>
      <c r="Q13" s="73">
        <f t="shared" si="18"/>
        <v>0.16595378731301061</v>
      </c>
      <c r="R13" s="50">
        <f t="shared" si="19"/>
        <v>0.15221796892591757</v>
      </c>
      <c r="S13" s="51">
        <f t="shared" si="20"/>
        <v>0.18363034127186342</v>
      </c>
      <c r="T13" s="74">
        <f t="shared" si="21"/>
        <v>0.16350802087592295</v>
      </c>
      <c r="U13" s="73">
        <f t="shared" si="22"/>
        <v>0.17372341918900996</v>
      </c>
      <c r="V13" s="50">
        <f t="shared" si="4"/>
        <v>0.16812327506899724</v>
      </c>
      <c r="W13" s="51">
        <f t="shared" si="4"/>
        <v>0.18694458158479388</v>
      </c>
      <c r="X13" s="74">
        <f t="shared" si="4"/>
        <v>0.16734446655706497</v>
      </c>
      <c r="Y13" s="73">
        <f t="shared" si="23"/>
        <v>0.17190960938090449</v>
      </c>
      <c r="Z13" s="50">
        <f t="shared" si="5"/>
        <v>0.17819974438561256</v>
      </c>
      <c r="AA13" s="51">
        <f t="shared" si="5"/>
        <v>0.1779304935666399</v>
      </c>
      <c r="AB13" s="74">
        <f t="shared" si="5"/>
        <v>0.16276548064828603</v>
      </c>
    </row>
    <row r="14" spans="2:28" ht="15" customHeight="1">
      <c r="B14" s="206" t="s">
        <v>13</v>
      </c>
      <c r="C14" s="195" t="s">
        <v>10</v>
      </c>
      <c r="D14" s="195"/>
      <c r="E14" s="19">
        <f>I14+M14+Q14+U14+Y14</f>
        <v>491294490</v>
      </c>
      <c r="F14" s="20">
        <f t="shared" ref="F14:H14" si="31">J14+N14+R14+V14+Z14</f>
        <v>165538161</v>
      </c>
      <c r="G14" s="21">
        <f t="shared" si="31"/>
        <v>149633852</v>
      </c>
      <c r="H14" s="31">
        <f t="shared" si="31"/>
        <v>176122477</v>
      </c>
      <c r="I14" s="32">
        <f t="shared" si="10"/>
        <v>54445640</v>
      </c>
      <c r="J14" s="20">
        <f t="shared" si="11"/>
        <v>19181787</v>
      </c>
      <c r="K14" s="21">
        <f t="shared" si="12"/>
        <v>16161600</v>
      </c>
      <c r="L14" s="33">
        <f t="shared" si="13"/>
        <v>19102253</v>
      </c>
      <c r="M14" s="32">
        <f t="shared" si="14"/>
        <v>110420894</v>
      </c>
      <c r="N14" s="20">
        <f t="shared" si="15"/>
        <v>37368833</v>
      </c>
      <c r="O14" s="21">
        <f t="shared" si="16"/>
        <v>33608272</v>
      </c>
      <c r="P14" s="33">
        <f t="shared" si="17"/>
        <v>39443789</v>
      </c>
      <c r="Q14" s="32">
        <f t="shared" si="18"/>
        <v>120065969</v>
      </c>
      <c r="R14" s="20">
        <f t="shared" si="19"/>
        <v>42509489</v>
      </c>
      <c r="S14" s="21">
        <f t="shared" si="20"/>
        <v>35770436</v>
      </c>
      <c r="T14" s="33">
        <f t="shared" si="21"/>
        <v>41786044</v>
      </c>
      <c r="U14" s="32">
        <f t="shared" si="22"/>
        <v>112082868</v>
      </c>
      <c r="V14" s="20">
        <f t="shared" si="4"/>
        <v>36739541</v>
      </c>
      <c r="W14" s="21">
        <f t="shared" si="4"/>
        <v>34741775</v>
      </c>
      <c r="X14" s="33">
        <f t="shared" si="4"/>
        <v>40601552</v>
      </c>
      <c r="Y14" s="32">
        <f t="shared" si="23"/>
        <v>94279119</v>
      </c>
      <c r="Z14" s="20">
        <f t="shared" si="5"/>
        <v>29738511</v>
      </c>
      <c r="AA14" s="21">
        <f t="shared" si="5"/>
        <v>29351769</v>
      </c>
      <c r="AB14" s="33">
        <f t="shared" si="5"/>
        <v>35188839</v>
      </c>
    </row>
    <row r="15" spans="2:28" ht="15" customHeight="1">
      <c r="B15" s="206"/>
      <c r="C15" s="196" t="s">
        <v>11</v>
      </c>
      <c r="D15" s="196"/>
      <c r="E15" s="52">
        <f t="shared" ref="E15:E16" si="32">I15+M15+Q15+U15+Y15</f>
        <v>483091240</v>
      </c>
      <c r="F15" s="53">
        <f t="shared" ref="F15:F16" si="33">J15+N15+R15+V15+Z15</f>
        <v>163017411</v>
      </c>
      <c r="G15" s="54">
        <f t="shared" ref="G15:G16" si="34">K15+O15+S15+W15+AA15</f>
        <v>147457002</v>
      </c>
      <c r="H15" s="55">
        <f t="shared" ref="H15:H16" si="35">L15+P15+T15+X15+AB15</f>
        <v>172616827</v>
      </c>
      <c r="I15" s="56">
        <f t="shared" si="10"/>
        <v>53163040</v>
      </c>
      <c r="J15" s="53">
        <f t="shared" si="11"/>
        <v>18805687</v>
      </c>
      <c r="K15" s="54">
        <f t="shared" si="12"/>
        <v>15940050</v>
      </c>
      <c r="L15" s="57">
        <f t="shared" si="13"/>
        <v>18417303</v>
      </c>
      <c r="M15" s="56">
        <f t="shared" si="14"/>
        <v>108436844</v>
      </c>
      <c r="N15" s="53">
        <f t="shared" si="15"/>
        <v>37017783</v>
      </c>
      <c r="O15" s="54">
        <f t="shared" si="16"/>
        <v>33223322</v>
      </c>
      <c r="P15" s="57">
        <f t="shared" si="17"/>
        <v>38195739</v>
      </c>
      <c r="Q15" s="56">
        <f t="shared" si="18"/>
        <v>118412219</v>
      </c>
      <c r="R15" s="53">
        <f t="shared" si="19"/>
        <v>41729839</v>
      </c>
      <c r="S15" s="54">
        <f t="shared" si="20"/>
        <v>35427436</v>
      </c>
      <c r="T15" s="57">
        <f t="shared" si="21"/>
        <v>41254944</v>
      </c>
      <c r="U15" s="56">
        <f t="shared" si="22"/>
        <v>110607668</v>
      </c>
      <c r="V15" s="53">
        <f t="shared" si="4"/>
        <v>36197441</v>
      </c>
      <c r="W15" s="54">
        <f t="shared" si="4"/>
        <v>34305475</v>
      </c>
      <c r="X15" s="57">
        <f t="shared" si="4"/>
        <v>40104752</v>
      </c>
      <c r="Y15" s="56">
        <f t="shared" si="23"/>
        <v>92471469</v>
      </c>
      <c r="Z15" s="53">
        <f t="shared" si="5"/>
        <v>29266661</v>
      </c>
      <c r="AA15" s="54">
        <f t="shared" si="5"/>
        <v>28560719</v>
      </c>
      <c r="AB15" s="57">
        <f t="shared" si="5"/>
        <v>34644089</v>
      </c>
    </row>
    <row r="16" spans="2:28" ht="15" customHeight="1" thickBot="1">
      <c r="B16" s="207"/>
      <c r="C16" s="208" t="s">
        <v>12</v>
      </c>
      <c r="D16" s="208"/>
      <c r="E16" s="43">
        <f t="shared" si="32"/>
        <v>8203250</v>
      </c>
      <c r="F16" s="44">
        <f t="shared" si="33"/>
        <v>2520750</v>
      </c>
      <c r="G16" s="45">
        <f t="shared" si="34"/>
        <v>2176850</v>
      </c>
      <c r="H16" s="46">
        <f t="shared" si="35"/>
        <v>3505650</v>
      </c>
      <c r="I16" s="47">
        <f t="shared" si="10"/>
        <v>1282600</v>
      </c>
      <c r="J16" s="44">
        <f t="shared" si="11"/>
        <v>376100</v>
      </c>
      <c r="K16" s="45">
        <f t="shared" si="12"/>
        <v>221550</v>
      </c>
      <c r="L16" s="48">
        <f t="shared" si="13"/>
        <v>684950</v>
      </c>
      <c r="M16" s="47">
        <f t="shared" si="14"/>
        <v>1984050</v>
      </c>
      <c r="N16" s="44">
        <f t="shared" si="15"/>
        <v>351050</v>
      </c>
      <c r="O16" s="45">
        <f t="shared" si="16"/>
        <v>384950</v>
      </c>
      <c r="P16" s="48">
        <f t="shared" si="17"/>
        <v>1248050</v>
      </c>
      <c r="Q16" s="47">
        <f t="shared" si="18"/>
        <v>1653750</v>
      </c>
      <c r="R16" s="44">
        <f t="shared" si="19"/>
        <v>779650</v>
      </c>
      <c r="S16" s="45">
        <f t="shared" si="20"/>
        <v>343000</v>
      </c>
      <c r="T16" s="48">
        <f t="shared" si="21"/>
        <v>531100</v>
      </c>
      <c r="U16" s="47">
        <f t="shared" si="22"/>
        <v>1475200</v>
      </c>
      <c r="V16" s="44">
        <f t="shared" si="4"/>
        <v>542100</v>
      </c>
      <c r="W16" s="45">
        <f t="shared" si="4"/>
        <v>436300</v>
      </c>
      <c r="X16" s="48">
        <f t="shared" si="4"/>
        <v>496800</v>
      </c>
      <c r="Y16" s="47">
        <f t="shared" si="23"/>
        <v>1807650</v>
      </c>
      <c r="Z16" s="44">
        <f t="shared" si="5"/>
        <v>471850</v>
      </c>
      <c r="AA16" s="45">
        <f t="shared" si="5"/>
        <v>791050</v>
      </c>
      <c r="AB16" s="48">
        <f t="shared" si="5"/>
        <v>544750</v>
      </c>
    </row>
    <row r="18" spans="2:11" ht="15" customHeight="1" thickBot="1">
      <c r="B18" s="1" t="s">
        <v>22</v>
      </c>
    </row>
    <row r="19" spans="2:11" ht="15" customHeight="1">
      <c r="B19" s="212" t="s">
        <v>0</v>
      </c>
      <c r="C19" s="213"/>
      <c r="D19" s="213"/>
      <c r="E19" s="13" t="s">
        <v>23</v>
      </c>
      <c r="F19" s="14" t="s">
        <v>30</v>
      </c>
      <c r="G19" s="105" t="s">
        <v>24</v>
      </c>
      <c r="H19" s="15" t="s">
        <v>21</v>
      </c>
    </row>
    <row r="20" spans="2:11" ht="15" customHeight="1">
      <c r="B20" s="206" t="s">
        <v>32</v>
      </c>
      <c r="C20" s="195" t="s">
        <v>1</v>
      </c>
      <c r="D20" s="195"/>
      <c r="E20" s="19">
        <f>E6/31</f>
        <v>29093.548387096773</v>
      </c>
      <c r="F20" s="20">
        <f t="shared" ref="F20:H20" si="36">F6/31</f>
        <v>8884.0645161290322</v>
      </c>
      <c r="G20" s="21">
        <f t="shared" si="36"/>
        <v>8988.2580645161288</v>
      </c>
      <c r="H20" s="33">
        <f t="shared" si="36"/>
        <v>11221.225806451614</v>
      </c>
      <c r="I20" s="8"/>
    </row>
    <row r="21" spans="2:11" ht="15" customHeight="1">
      <c r="B21" s="206"/>
      <c r="C21" s="194" t="s">
        <v>25</v>
      </c>
      <c r="D21" s="4" t="s">
        <v>33</v>
      </c>
      <c r="E21" s="22">
        <f t="shared" ref="E21:H21" si="37">E7/31</f>
        <v>14904.838709677419</v>
      </c>
      <c r="F21" s="23">
        <f t="shared" si="37"/>
        <v>4642.2258064516127</v>
      </c>
      <c r="G21" s="24">
        <f t="shared" si="37"/>
        <v>4541.5483870967746</v>
      </c>
      <c r="H21" s="36">
        <f t="shared" si="37"/>
        <v>5721.0645161290322</v>
      </c>
      <c r="I21" s="8"/>
    </row>
    <row r="22" spans="2:11" ht="15" customHeight="1">
      <c r="B22" s="206"/>
      <c r="C22" s="194"/>
      <c r="D22" s="103" t="s">
        <v>26</v>
      </c>
      <c r="E22" s="25">
        <f t="shared" ref="E22:H22" si="38">E8/31</f>
        <v>14188.709677419354</v>
      </c>
      <c r="F22" s="26">
        <f t="shared" si="38"/>
        <v>4241.8387096774195</v>
      </c>
      <c r="G22" s="27">
        <f t="shared" si="38"/>
        <v>4446.7096774193551</v>
      </c>
      <c r="H22" s="39">
        <f t="shared" si="38"/>
        <v>5500.1612903225805</v>
      </c>
      <c r="I22" s="8"/>
    </row>
    <row r="23" spans="2:11" ht="15" customHeight="1">
      <c r="B23" s="206"/>
      <c r="C23" s="202" t="s">
        <v>34</v>
      </c>
      <c r="D23" s="58" t="s">
        <v>28</v>
      </c>
      <c r="E23" s="59">
        <f>E9/$I$23</f>
        <v>32906.727272727272</v>
      </c>
      <c r="F23" s="60">
        <f>F9/$I$23</f>
        <v>10165.136363636364</v>
      </c>
      <c r="G23" s="61">
        <f t="shared" ref="G23:H23" si="39">G9/$I$23</f>
        <v>9912.181818181818</v>
      </c>
      <c r="H23" s="69">
        <f t="shared" si="39"/>
        <v>12829.40909090909</v>
      </c>
      <c r="I23" s="8">
        <v>22</v>
      </c>
    </row>
    <row r="24" spans="2:11" ht="15" customHeight="1">
      <c r="B24" s="206"/>
      <c r="C24" s="202"/>
      <c r="D24" s="62" t="s">
        <v>35</v>
      </c>
      <c r="E24" s="63">
        <f>E10/$I$24</f>
        <v>22244</v>
      </c>
      <c r="F24" s="64">
        <f>F10/$I$24</f>
        <v>6471.625</v>
      </c>
      <c r="G24" s="65">
        <f t="shared" ref="G24:H24" si="40">G10/$I$24</f>
        <v>7571</v>
      </c>
      <c r="H24" s="71">
        <f t="shared" si="40"/>
        <v>8201.375</v>
      </c>
      <c r="I24" s="8">
        <v>8</v>
      </c>
    </row>
    <row r="25" spans="2:11" ht="15" customHeight="1">
      <c r="B25" s="206"/>
      <c r="C25" s="194" t="s">
        <v>5</v>
      </c>
      <c r="D25" s="4" t="s">
        <v>6</v>
      </c>
      <c r="E25" s="91">
        <f>E11/31</f>
        <v>24133.967741935485</v>
      </c>
      <c r="F25" s="92">
        <f t="shared" ref="F25:H26" si="41">F11/31</f>
        <v>7443.6451612903229</v>
      </c>
      <c r="G25" s="93">
        <f t="shared" si="41"/>
        <v>7329.8064516129034</v>
      </c>
      <c r="H25" s="94">
        <f t="shared" si="41"/>
        <v>9360.5161290322576</v>
      </c>
      <c r="I25" s="8"/>
    </row>
    <row r="26" spans="2:11" ht="15" customHeight="1">
      <c r="B26" s="206"/>
      <c r="C26" s="194"/>
      <c r="D26" s="5" t="s">
        <v>7</v>
      </c>
      <c r="E26" s="95">
        <f>E12/31</f>
        <v>4959.5806451612907</v>
      </c>
      <c r="F26" s="96">
        <f t="shared" si="41"/>
        <v>1440.4193548387098</v>
      </c>
      <c r="G26" s="97">
        <f t="shared" si="41"/>
        <v>1658.4516129032259</v>
      </c>
      <c r="H26" s="98">
        <f t="shared" si="41"/>
        <v>1860.7096774193549</v>
      </c>
      <c r="I26" s="8"/>
      <c r="J26" s="3">
        <v>44639</v>
      </c>
      <c r="K26" s="3">
        <v>44926</v>
      </c>
    </row>
    <row r="27" spans="2:11" ht="15" customHeight="1">
      <c r="B27" s="206"/>
      <c r="C27" s="194"/>
      <c r="D27" s="103" t="s">
        <v>8</v>
      </c>
      <c r="E27" s="49">
        <f>E26/E20</f>
        <v>0.17047011863843001</v>
      </c>
      <c r="F27" s="50">
        <f t="shared" ref="F27:H27" si="42">F26/F20</f>
        <v>0.16213517497803245</v>
      </c>
      <c r="G27" s="51">
        <f t="shared" si="42"/>
        <v>0.18451312823899282</v>
      </c>
      <c r="H27" s="74">
        <f t="shared" si="42"/>
        <v>0.16582053596582513</v>
      </c>
      <c r="I27" s="8"/>
      <c r="J27" s="8">
        <f>_xlfn.DAYS(K26,J26)+1</f>
        <v>288</v>
      </c>
    </row>
    <row r="28" spans="2:11" ht="15" customHeight="1">
      <c r="B28" s="206" t="s">
        <v>37</v>
      </c>
      <c r="C28" s="195" t="s">
        <v>38</v>
      </c>
      <c r="D28" s="195"/>
      <c r="E28" s="90">
        <f>E14/31</f>
        <v>15848209.35483871</v>
      </c>
      <c r="F28" s="20">
        <f t="shared" ref="F28:H28" si="43">F14/31</f>
        <v>5339940.6774193551</v>
      </c>
      <c r="G28" s="21">
        <f t="shared" si="43"/>
        <v>4826898.4516129028</v>
      </c>
      <c r="H28" s="33">
        <f t="shared" si="43"/>
        <v>5681370.2258064514</v>
      </c>
      <c r="I28" s="8"/>
    </row>
    <row r="29" spans="2:11" ht="15" customHeight="1">
      <c r="B29" s="206"/>
      <c r="C29" s="196" t="s">
        <v>39</v>
      </c>
      <c r="D29" s="196"/>
      <c r="E29" s="52">
        <f t="shared" ref="E29:H29" si="44">E15/31</f>
        <v>15583588.387096774</v>
      </c>
      <c r="F29" s="53">
        <f t="shared" si="44"/>
        <v>5258626.1612903224</v>
      </c>
      <c r="G29" s="54">
        <f t="shared" si="44"/>
        <v>4756677.4838709673</v>
      </c>
      <c r="H29" s="57">
        <f t="shared" si="44"/>
        <v>5568284.7419354841</v>
      </c>
      <c r="I29" s="8"/>
    </row>
    <row r="30" spans="2:11" ht="15" customHeight="1" thickBot="1">
      <c r="B30" s="207"/>
      <c r="C30" s="208" t="s">
        <v>12</v>
      </c>
      <c r="D30" s="208"/>
      <c r="E30" s="43">
        <f t="shared" ref="E30:H30" si="45">E16/31</f>
        <v>264620.96774193546</v>
      </c>
      <c r="F30" s="44">
        <f t="shared" si="45"/>
        <v>81314.516129032258</v>
      </c>
      <c r="G30" s="45">
        <f t="shared" si="45"/>
        <v>70220.967741935485</v>
      </c>
      <c r="H30" s="48">
        <f t="shared" si="45"/>
        <v>113085.48387096774</v>
      </c>
      <c r="I30" s="8"/>
    </row>
    <row r="32" spans="2:11" ht="15" customHeight="1" thickBot="1">
      <c r="B32" s="3"/>
    </row>
    <row r="33" spans="2:36" ht="27.75" customHeight="1" thickTop="1" thickBot="1">
      <c r="B33" s="209" t="s">
        <v>94</v>
      </c>
      <c r="C33" s="210"/>
      <c r="D33" s="210"/>
      <c r="E33" s="210"/>
      <c r="F33" s="210"/>
      <c r="G33" s="210"/>
      <c r="H33" s="211"/>
    </row>
    <row r="34" spans="2:36" ht="15" customHeight="1" thickTop="1">
      <c r="B34" s="9"/>
    </row>
    <row r="35" spans="2:36" ht="15" customHeight="1">
      <c r="B35" s="203" t="s">
        <v>40</v>
      </c>
      <c r="C35" s="203"/>
      <c r="D35" s="203"/>
      <c r="E35" s="203" t="s">
        <v>89</v>
      </c>
      <c r="F35" s="203"/>
      <c r="G35" s="203"/>
      <c r="H35" s="203"/>
      <c r="I35" s="198">
        <v>45078</v>
      </c>
      <c r="J35" s="198"/>
      <c r="K35" s="198"/>
      <c r="L35" s="198"/>
      <c r="M35" s="198">
        <v>45079</v>
      </c>
      <c r="N35" s="198"/>
      <c r="O35" s="198"/>
      <c r="P35" s="198"/>
      <c r="Q35" s="204">
        <v>45080</v>
      </c>
      <c r="R35" s="204"/>
      <c r="S35" s="204"/>
      <c r="T35" s="204"/>
      <c r="U35" s="222"/>
      <c r="V35" s="222"/>
      <c r="W35" s="222"/>
      <c r="X35" s="222"/>
    </row>
    <row r="36" spans="2:36" ht="15" customHeight="1">
      <c r="B36" s="201" t="s">
        <v>0</v>
      </c>
      <c r="C36" s="201"/>
      <c r="D36" s="201"/>
      <c r="E36" s="6" t="s">
        <v>41</v>
      </c>
      <c r="F36" s="7" t="s">
        <v>30</v>
      </c>
      <c r="G36" s="104" t="s">
        <v>42</v>
      </c>
      <c r="H36" s="16" t="s">
        <v>43</v>
      </c>
      <c r="I36" s="10" t="s">
        <v>14</v>
      </c>
      <c r="J36" s="11" t="s">
        <v>16</v>
      </c>
      <c r="K36" s="12" t="s">
        <v>18</v>
      </c>
      <c r="L36" s="12" t="s">
        <v>20</v>
      </c>
      <c r="M36" s="10" t="s">
        <v>14</v>
      </c>
      <c r="N36" s="11" t="s">
        <v>16</v>
      </c>
      <c r="O36" s="12" t="s">
        <v>18</v>
      </c>
      <c r="P36" s="12" t="s">
        <v>20</v>
      </c>
      <c r="Q36" s="10" t="s">
        <v>14</v>
      </c>
      <c r="R36" s="11" t="s">
        <v>16</v>
      </c>
      <c r="S36" s="12" t="s">
        <v>18</v>
      </c>
      <c r="T36" s="12" t="s">
        <v>20</v>
      </c>
      <c r="U36" s="81"/>
      <c r="V36" s="81"/>
      <c r="W36" s="81"/>
      <c r="X36" s="81"/>
    </row>
    <row r="37" spans="2:36" ht="15" customHeight="1">
      <c r="B37" s="194" t="s">
        <v>9</v>
      </c>
      <c r="C37" s="195" t="s">
        <v>1</v>
      </c>
      <c r="D37" s="195"/>
      <c r="E37" s="19">
        <f>I37+M37+Q37+U37</f>
        <v>98192</v>
      </c>
      <c r="F37" s="20">
        <f t="shared" ref="F37:H39" si="46">J37+N37+R37+V37</f>
        <v>30925</v>
      </c>
      <c r="G37" s="21">
        <f t="shared" si="46"/>
        <v>30323</v>
      </c>
      <c r="H37" s="21">
        <f t="shared" si="46"/>
        <v>36944</v>
      </c>
      <c r="I37" s="19">
        <f>SUM(J37:L37)</f>
        <v>36316</v>
      </c>
      <c r="J37" s="20">
        <f>J38+J39</f>
        <v>12471</v>
      </c>
      <c r="K37" s="21">
        <f t="shared" ref="K37:L37" si="47">K38+K39</f>
        <v>10590</v>
      </c>
      <c r="L37" s="21">
        <f t="shared" si="47"/>
        <v>13255</v>
      </c>
      <c r="M37" s="19">
        <f>SUM(N37:P37)</f>
        <v>35405</v>
      </c>
      <c r="N37" s="20">
        <f>N38+N39</f>
        <v>10887</v>
      </c>
      <c r="O37" s="21">
        <f t="shared" ref="O37:P37" si="48">O38+O39</f>
        <v>10709</v>
      </c>
      <c r="P37" s="21">
        <f t="shared" si="48"/>
        <v>13809</v>
      </c>
      <c r="Q37" s="19">
        <f>SUM(R37:T37)</f>
        <v>26471</v>
      </c>
      <c r="R37" s="20">
        <f>R38+R39</f>
        <v>7567</v>
      </c>
      <c r="S37" s="21">
        <f t="shared" ref="S37:T37" si="49">S38+S39</f>
        <v>9024</v>
      </c>
      <c r="T37" s="21">
        <f t="shared" si="49"/>
        <v>9880</v>
      </c>
      <c r="U37" s="82"/>
      <c r="V37" s="83"/>
      <c r="W37" s="83"/>
      <c r="X37" s="83"/>
    </row>
    <row r="38" spans="2:36" ht="15" customHeight="1">
      <c r="B38" s="194"/>
      <c r="C38" s="194" t="s">
        <v>2</v>
      </c>
      <c r="D38" s="4" t="s">
        <v>3</v>
      </c>
      <c r="E38" s="22">
        <f t="shared" ref="E38:E39" si="50">I38+M38+Q38+U38</f>
        <v>50528</v>
      </c>
      <c r="F38" s="23">
        <f t="shared" si="46"/>
        <v>16414</v>
      </c>
      <c r="G38" s="24">
        <f t="shared" si="46"/>
        <v>15251</v>
      </c>
      <c r="H38" s="24">
        <f t="shared" si="46"/>
        <v>18863</v>
      </c>
      <c r="I38" s="22">
        <f t="shared" ref="I38:I43" si="51">SUM(J38:L38)</f>
        <v>18817</v>
      </c>
      <c r="J38" s="23">
        <v>6761</v>
      </c>
      <c r="K38" s="24">
        <v>5283</v>
      </c>
      <c r="L38" s="24">
        <v>6773</v>
      </c>
      <c r="M38" s="22">
        <f t="shared" ref="M38:M43" si="52">SUM(N38:P38)</f>
        <v>18087</v>
      </c>
      <c r="N38" s="23">
        <v>5705</v>
      </c>
      <c r="O38" s="24">
        <v>5347</v>
      </c>
      <c r="P38" s="24">
        <v>7035</v>
      </c>
      <c r="Q38" s="22">
        <f t="shared" ref="Q38:Q43" si="53">SUM(R38:T38)</f>
        <v>13624</v>
      </c>
      <c r="R38" s="23">
        <v>3948</v>
      </c>
      <c r="S38" s="24">
        <v>4621</v>
      </c>
      <c r="T38" s="24">
        <v>5055</v>
      </c>
      <c r="U38" s="84"/>
      <c r="V38" s="83"/>
      <c r="W38" s="83"/>
      <c r="X38" s="83"/>
    </row>
    <row r="39" spans="2:36" ht="15" customHeight="1">
      <c r="B39" s="194"/>
      <c r="C39" s="194"/>
      <c r="D39" s="103" t="s">
        <v>4</v>
      </c>
      <c r="E39" s="25">
        <f t="shared" si="50"/>
        <v>47664</v>
      </c>
      <c r="F39" s="26">
        <f t="shared" si="46"/>
        <v>14511</v>
      </c>
      <c r="G39" s="27">
        <f t="shared" si="46"/>
        <v>15072</v>
      </c>
      <c r="H39" s="27">
        <f t="shared" si="46"/>
        <v>18081</v>
      </c>
      <c r="I39" s="25">
        <f t="shared" si="51"/>
        <v>17499</v>
      </c>
      <c r="J39" s="26">
        <v>5710</v>
      </c>
      <c r="K39" s="27">
        <v>5307</v>
      </c>
      <c r="L39" s="27">
        <v>6482</v>
      </c>
      <c r="M39" s="25">
        <f t="shared" si="52"/>
        <v>17318</v>
      </c>
      <c r="N39" s="26">
        <v>5182</v>
      </c>
      <c r="O39" s="27">
        <v>5362</v>
      </c>
      <c r="P39" s="27">
        <v>6774</v>
      </c>
      <c r="Q39" s="25">
        <f t="shared" si="53"/>
        <v>12847</v>
      </c>
      <c r="R39" s="26">
        <v>3619</v>
      </c>
      <c r="S39" s="27">
        <v>4403</v>
      </c>
      <c r="T39" s="27">
        <v>4825</v>
      </c>
      <c r="U39" s="84"/>
      <c r="V39" s="83"/>
      <c r="W39" s="83"/>
      <c r="X39" s="83"/>
    </row>
    <row r="40" spans="2:36" ht="15" customHeight="1">
      <c r="B40" s="194"/>
      <c r="C40" s="202" t="s">
        <v>27</v>
      </c>
      <c r="D40" s="58" t="s">
        <v>28</v>
      </c>
      <c r="E40" s="59">
        <f>SUM(F40:H40)</f>
        <v>71721</v>
      </c>
      <c r="F40" s="60">
        <f>J37+N37</f>
        <v>23358</v>
      </c>
      <c r="G40" s="60">
        <f t="shared" ref="G40:H40" si="54">K37+O37</f>
        <v>21299</v>
      </c>
      <c r="H40" s="60">
        <f t="shared" si="54"/>
        <v>27064</v>
      </c>
      <c r="I40" s="59">
        <f t="shared" si="51"/>
        <v>0</v>
      </c>
      <c r="J40" s="60"/>
      <c r="K40" s="61"/>
      <c r="L40" s="61"/>
      <c r="M40" s="59">
        <f t="shared" si="52"/>
        <v>0</v>
      </c>
      <c r="N40" s="60"/>
      <c r="O40" s="61"/>
      <c r="P40" s="61"/>
      <c r="Q40" s="59">
        <f t="shared" si="53"/>
        <v>0</v>
      </c>
      <c r="R40" s="60"/>
      <c r="S40" s="61"/>
      <c r="T40" s="61"/>
      <c r="U40" s="84"/>
      <c r="V40" s="83"/>
      <c r="W40" s="83"/>
      <c r="X40" s="83"/>
    </row>
    <row r="41" spans="2:36" ht="15" customHeight="1">
      <c r="B41" s="194"/>
      <c r="C41" s="202"/>
      <c r="D41" s="62" t="s">
        <v>29</v>
      </c>
      <c r="E41" s="63">
        <f>SUM(F41:H41)</f>
        <v>26471</v>
      </c>
      <c r="F41" s="64">
        <f>R37</f>
        <v>7567</v>
      </c>
      <c r="G41" s="64">
        <f t="shared" ref="G41:H41" si="55">S37</f>
        <v>9024</v>
      </c>
      <c r="H41" s="64">
        <f t="shared" si="55"/>
        <v>9880</v>
      </c>
      <c r="I41" s="63">
        <f t="shared" si="51"/>
        <v>0</v>
      </c>
      <c r="J41" s="64"/>
      <c r="K41" s="65"/>
      <c r="L41" s="65"/>
      <c r="M41" s="63">
        <f t="shared" si="52"/>
        <v>0</v>
      </c>
      <c r="N41" s="64"/>
      <c r="O41" s="65"/>
      <c r="P41" s="65"/>
      <c r="Q41" s="63">
        <f t="shared" si="53"/>
        <v>0</v>
      </c>
      <c r="R41" s="64"/>
      <c r="S41" s="65"/>
      <c r="T41" s="65"/>
      <c r="U41" s="84"/>
      <c r="V41" s="83"/>
      <c r="W41" s="83"/>
      <c r="X41" s="83"/>
    </row>
    <row r="42" spans="2:36" ht="15" customHeight="1">
      <c r="B42" s="194"/>
      <c r="C42" s="194" t="s">
        <v>5</v>
      </c>
      <c r="D42" s="4" t="s">
        <v>6</v>
      </c>
      <c r="E42" s="22">
        <f>I42+M42+Q42+U42</f>
        <v>82129</v>
      </c>
      <c r="F42" s="23">
        <f t="shared" ref="F42:H47" si="56">J42+N42+R42+V42</f>
        <v>26319</v>
      </c>
      <c r="G42" s="24">
        <f t="shared" si="56"/>
        <v>24849</v>
      </c>
      <c r="H42" s="24">
        <f t="shared" si="56"/>
        <v>30961</v>
      </c>
      <c r="I42" s="22">
        <f t="shared" si="51"/>
        <v>30817</v>
      </c>
      <c r="J42" s="23">
        <v>10912</v>
      </c>
      <c r="K42" s="24">
        <v>8744</v>
      </c>
      <c r="L42" s="24">
        <v>11161</v>
      </c>
      <c r="M42" s="22">
        <f t="shared" si="52"/>
        <v>29990</v>
      </c>
      <c r="N42" s="23">
        <v>9324</v>
      </c>
      <c r="O42" s="24">
        <v>8883</v>
      </c>
      <c r="P42" s="24">
        <v>11783</v>
      </c>
      <c r="Q42" s="22">
        <f t="shared" si="53"/>
        <v>21322</v>
      </c>
      <c r="R42" s="23">
        <v>6083</v>
      </c>
      <c r="S42" s="24">
        <v>7222</v>
      </c>
      <c r="T42" s="24">
        <v>8017</v>
      </c>
      <c r="U42" s="84"/>
      <c r="V42" s="83"/>
      <c r="W42" s="83"/>
      <c r="X42" s="83"/>
    </row>
    <row r="43" spans="2:36" ht="15" customHeight="1">
      <c r="B43" s="194"/>
      <c r="C43" s="194"/>
      <c r="D43" s="5" t="s">
        <v>7</v>
      </c>
      <c r="E43" s="28">
        <f t="shared" ref="E43:E47" si="57">I43+M43+Q43+U43</f>
        <v>16063</v>
      </c>
      <c r="F43" s="29">
        <f t="shared" si="56"/>
        <v>4606</v>
      </c>
      <c r="G43" s="30">
        <f t="shared" si="56"/>
        <v>5474</v>
      </c>
      <c r="H43" s="30">
        <f t="shared" si="56"/>
        <v>5983</v>
      </c>
      <c r="I43" s="28">
        <f t="shared" si="51"/>
        <v>5499</v>
      </c>
      <c r="J43" s="29">
        <v>1559</v>
      </c>
      <c r="K43" s="30">
        <v>1846</v>
      </c>
      <c r="L43" s="30">
        <v>2094</v>
      </c>
      <c r="M43" s="28">
        <f t="shared" si="52"/>
        <v>5415</v>
      </c>
      <c r="N43" s="29">
        <v>1563</v>
      </c>
      <c r="O43" s="30">
        <v>1826</v>
      </c>
      <c r="P43" s="30">
        <v>2026</v>
      </c>
      <c r="Q43" s="28">
        <f t="shared" si="53"/>
        <v>5149</v>
      </c>
      <c r="R43" s="29">
        <v>1484</v>
      </c>
      <c r="S43" s="30">
        <v>1802</v>
      </c>
      <c r="T43" s="30">
        <v>1863</v>
      </c>
      <c r="U43" s="84"/>
      <c r="V43" s="83"/>
      <c r="W43" s="83"/>
      <c r="X43" s="83"/>
    </row>
    <row r="44" spans="2:36" ht="15" customHeight="1">
      <c r="B44" s="194"/>
      <c r="C44" s="194"/>
      <c r="D44" s="103" t="s">
        <v>8</v>
      </c>
      <c r="E44" s="49">
        <f>E43/E37</f>
        <v>0.16358766498289065</v>
      </c>
      <c r="F44" s="50">
        <f t="shared" ref="F44:H44" si="58">F43/F37</f>
        <v>0.14894098625707355</v>
      </c>
      <c r="G44" s="51">
        <f t="shared" si="58"/>
        <v>0.1805230353197243</v>
      </c>
      <c r="H44" s="51">
        <f t="shared" si="58"/>
        <v>0.16194781290601992</v>
      </c>
      <c r="I44" s="49">
        <f>I43/I37</f>
        <v>0.15142086132834012</v>
      </c>
      <c r="J44" s="50">
        <f t="shared" ref="J44:L44" si="59">J43/J37</f>
        <v>0.12501002325394917</v>
      </c>
      <c r="K44" s="51">
        <f t="shared" si="59"/>
        <v>0.17431539187913125</v>
      </c>
      <c r="L44" s="51">
        <f t="shared" si="59"/>
        <v>0.15797812146359863</v>
      </c>
      <c r="M44" s="49">
        <f>M43/M37</f>
        <v>0.15294449936449653</v>
      </c>
      <c r="N44" s="50">
        <f t="shared" ref="N44:P44" si="60">N43/N37</f>
        <v>0.14356572058418296</v>
      </c>
      <c r="O44" s="51">
        <f t="shared" si="60"/>
        <v>0.17051078532075825</v>
      </c>
      <c r="P44" s="51">
        <f t="shared" si="60"/>
        <v>0.14671590991382433</v>
      </c>
      <c r="Q44" s="49">
        <f>Q43/Q37</f>
        <v>0.19451475199274679</v>
      </c>
      <c r="R44" s="50">
        <f t="shared" ref="R44:T44" si="61">R43/R37</f>
        <v>0.19611470860314523</v>
      </c>
      <c r="S44" s="51">
        <f t="shared" si="61"/>
        <v>0.19968971631205673</v>
      </c>
      <c r="T44" s="51">
        <f t="shared" si="61"/>
        <v>0.18856275303643724</v>
      </c>
      <c r="U44" s="85"/>
      <c r="V44" s="86"/>
      <c r="W44" s="86"/>
      <c r="X44" s="86"/>
    </row>
    <row r="45" spans="2:36" ht="15" customHeight="1">
      <c r="B45" s="194" t="s">
        <v>13</v>
      </c>
      <c r="C45" s="195" t="s">
        <v>10</v>
      </c>
      <c r="D45" s="195"/>
      <c r="E45" s="19">
        <f t="shared" si="57"/>
        <v>54445640</v>
      </c>
      <c r="F45" s="20">
        <f t="shared" si="56"/>
        <v>19181787</v>
      </c>
      <c r="G45" s="21">
        <f t="shared" si="56"/>
        <v>16161600</v>
      </c>
      <c r="H45" s="21">
        <f t="shared" si="56"/>
        <v>19102253</v>
      </c>
      <c r="I45" s="19">
        <f>SUM(J45:L45)</f>
        <v>20518950</v>
      </c>
      <c r="J45" s="20">
        <f>J46+J47</f>
        <v>7915062</v>
      </c>
      <c r="K45" s="21">
        <f t="shared" ref="K45:L45" si="62">K46+K47</f>
        <v>5656581</v>
      </c>
      <c r="L45" s="21">
        <f t="shared" si="62"/>
        <v>6947307</v>
      </c>
      <c r="M45" s="19">
        <f>SUM(N45:P45)</f>
        <v>19714909</v>
      </c>
      <c r="N45" s="20">
        <f>N46+N47</f>
        <v>6755012</v>
      </c>
      <c r="O45" s="21">
        <f t="shared" ref="O45:P45" si="63">O46+O47</f>
        <v>5665356</v>
      </c>
      <c r="P45" s="21">
        <f t="shared" si="63"/>
        <v>7294541</v>
      </c>
      <c r="Q45" s="19">
        <f>SUM(R45:T45)</f>
        <v>14211781</v>
      </c>
      <c r="R45" s="20">
        <f>R46+R47</f>
        <v>4511713</v>
      </c>
      <c r="S45" s="21">
        <f t="shared" ref="S45:T45" si="64">S46+S47</f>
        <v>4839663</v>
      </c>
      <c r="T45" s="21">
        <f t="shared" si="64"/>
        <v>4860405</v>
      </c>
      <c r="U45" s="82"/>
      <c r="V45" s="83"/>
      <c r="W45" s="83"/>
      <c r="X45" s="83"/>
    </row>
    <row r="46" spans="2:36" ht="15" customHeight="1">
      <c r="B46" s="194"/>
      <c r="C46" s="196" t="s">
        <v>11</v>
      </c>
      <c r="D46" s="196"/>
      <c r="E46" s="52">
        <f t="shared" si="57"/>
        <v>53163040</v>
      </c>
      <c r="F46" s="53">
        <f t="shared" si="56"/>
        <v>18805687</v>
      </c>
      <c r="G46" s="54">
        <f t="shared" si="56"/>
        <v>15940050</v>
      </c>
      <c r="H46" s="54">
        <f t="shared" si="56"/>
        <v>18417303</v>
      </c>
      <c r="I46" s="52">
        <f t="shared" ref="I46:I47" si="65">SUM(J46:L46)</f>
        <v>19962550</v>
      </c>
      <c r="J46" s="53">
        <v>7766862</v>
      </c>
      <c r="K46" s="54">
        <v>5560281</v>
      </c>
      <c r="L46" s="54">
        <v>6635407</v>
      </c>
      <c r="M46" s="52">
        <f t="shared" ref="M46:M47" si="66">SUM(N46:P46)</f>
        <v>19167109</v>
      </c>
      <c r="N46" s="53">
        <v>6593112</v>
      </c>
      <c r="O46" s="54">
        <v>5610056</v>
      </c>
      <c r="P46" s="54">
        <v>6963941</v>
      </c>
      <c r="Q46" s="52">
        <f t="shared" ref="Q46:Q47" si="67">SUM(R46:T46)</f>
        <v>14033381</v>
      </c>
      <c r="R46" s="53">
        <v>4445713</v>
      </c>
      <c r="S46" s="54">
        <v>4769713</v>
      </c>
      <c r="T46" s="54">
        <v>4817955</v>
      </c>
      <c r="U46" s="84"/>
      <c r="V46" s="83"/>
      <c r="W46" s="83"/>
      <c r="X46" s="83"/>
    </row>
    <row r="47" spans="2:36" ht="15" customHeight="1">
      <c r="B47" s="194"/>
      <c r="C47" s="197" t="s">
        <v>12</v>
      </c>
      <c r="D47" s="197"/>
      <c r="E47" s="25">
        <f t="shared" si="57"/>
        <v>1282600</v>
      </c>
      <c r="F47" s="26">
        <f t="shared" si="56"/>
        <v>376100</v>
      </c>
      <c r="G47" s="27">
        <f t="shared" si="56"/>
        <v>221550</v>
      </c>
      <c r="H47" s="27">
        <f t="shared" si="56"/>
        <v>684950</v>
      </c>
      <c r="I47" s="87">
        <f t="shared" si="65"/>
        <v>556400</v>
      </c>
      <c r="J47" s="88">
        <v>148200</v>
      </c>
      <c r="K47" s="89">
        <v>96300</v>
      </c>
      <c r="L47" s="89">
        <v>311900</v>
      </c>
      <c r="M47" s="87">
        <f t="shared" si="66"/>
        <v>547800</v>
      </c>
      <c r="N47" s="88">
        <v>161900</v>
      </c>
      <c r="O47" s="89">
        <v>55300</v>
      </c>
      <c r="P47" s="89">
        <v>330600</v>
      </c>
      <c r="Q47" s="87">
        <f t="shared" si="67"/>
        <v>178400</v>
      </c>
      <c r="R47" s="88">
        <v>66000</v>
      </c>
      <c r="S47" s="89">
        <v>69950</v>
      </c>
      <c r="T47" s="89">
        <v>42450</v>
      </c>
      <c r="U47" s="84"/>
      <c r="V47" s="83"/>
      <c r="W47" s="83"/>
      <c r="X47" s="83"/>
    </row>
    <row r="48" spans="2:36" ht="15" customHeight="1">
      <c r="B48" s="203" t="s">
        <v>40</v>
      </c>
      <c r="C48" s="203"/>
      <c r="D48" s="203"/>
      <c r="E48" s="203" t="s">
        <v>90</v>
      </c>
      <c r="F48" s="203"/>
      <c r="G48" s="203"/>
      <c r="H48" s="203"/>
      <c r="I48" s="200">
        <v>45081</v>
      </c>
      <c r="J48" s="200"/>
      <c r="K48" s="200"/>
      <c r="L48" s="200"/>
      <c r="M48" s="199">
        <v>45082</v>
      </c>
      <c r="N48" s="199"/>
      <c r="O48" s="199"/>
      <c r="P48" s="199"/>
      <c r="Q48" s="200">
        <v>45083</v>
      </c>
      <c r="R48" s="200"/>
      <c r="S48" s="200"/>
      <c r="T48" s="200"/>
      <c r="U48" s="199">
        <v>45084</v>
      </c>
      <c r="V48" s="199"/>
      <c r="W48" s="199"/>
      <c r="X48" s="199"/>
      <c r="Y48" s="199">
        <v>45085</v>
      </c>
      <c r="Z48" s="199"/>
      <c r="AA48" s="199"/>
      <c r="AB48" s="199"/>
      <c r="AC48" s="223">
        <v>45086</v>
      </c>
      <c r="AD48" s="224"/>
      <c r="AE48" s="224"/>
      <c r="AF48" s="225"/>
      <c r="AG48" s="204">
        <v>45087</v>
      </c>
      <c r="AH48" s="204"/>
      <c r="AI48" s="204"/>
      <c r="AJ48" s="204"/>
    </row>
    <row r="49" spans="2:36" ht="15" customHeight="1">
      <c r="B49" s="201" t="s">
        <v>0</v>
      </c>
      <c r="C49" s="201"/>
      <c r="D49" s="201"/>
      <c r="E49" s="6" t="s">
        <v>41</v>
      </c>
      <c r="F49" s="7" t="s">
        <v>30</v>
      </c>
      <c r="G49" s="104" t="s">
        <v>42</v>
      </c>
      <c r="H49" s="16" t="s">
        <v>43</v>
      </c>
      <c r="I49" s="10" t="s">
        <v>14</v>
      </c>
      <c r="J49" s="11" t="s">
        <v>16</v>
      </c>
      <c r="K49" s="12" t="s">
        <v>18</v>
      </c>
      <c r="L49" s="12" t="s">
        <v>20</v>
      </c>
      <c r="M49" s="10" t="s">
        <v>14</v>
      </c>
      <c r="N49" s="11" t="s">
        <v>16</v>
      </c>
      <c r="O49" s="12" t="s">
        <v>18</v>
      </c>
      <c r="P49" s="12" t="s">
        <v>20</v>
      </c>
      <c r="Q49" s="10" t="s">
        <v>14</v>
      </c>
      <c r="R49" s="11" t="s">
        <v>16</v>
      </c>
      <c r="S49" s="12" t="s">
        <v>18</v>
      </c>
      <c r="T49" s="12" t="s">
        <v>20</v>
      </c>
      <c r="U49" s="10" t="s">
        <v>14</v>
      </c>
      <c r="V49" s="11" t="s">
        <v>16</v>
      </c>
      <c r="W49" s="12" t="s">
        <v>18</v>
      </c>
      <c r="X49" s="12" t="s">
        <v>20</v>
      </c>
      <c r="Y49" s="10" t="s">
        <v>14</v>
      </c>
      <c r="Z49" s="11" t="s">
        <v>16</v>
      </c>
      <c r="AA49" s="12" t="s">
        <v>18</v>
      </c>
      <c r="AB49" s="12" t="s">
        <v>20</v>
      </c>
      <c r="AC49" s="10" t="s">
        <v>14</v>
      </c>
      <c r="AD49" s="11" t="s">
        <v>16</v>
      </c>
      <c r="AE49" s="12" t="s">
        <v>18</v>
      </c>
      <c r="AF49" s="12" t="s">
        <v>20</v>
      </c>
      <c r="AG49" s="10" t="s">
        <v>14</v>
      </c>
      <c r="AH49" s="11" t="s">
        <v>16</v>
      </c>
      <c r="AI49" s="12" t="s">
        <v>18</v>
      </c>
      <c r="AJ49" s="12" t="s">
        <v>20</v>
      </c>
    </row>
    <row r="50" spans="2:36" ht="15" customHeight="1">
      <c r="B50" s="194" t="s">
        <v>9</v>
      </c>
      <c r="C50" s="195" t="s">
        <v>1</v>
      </c>
      <c r="D50" s="195"/>
      <c r="E50" s="19">
        <f t="shared" ref="E50:H52" si="68">I50+M50+Q50+U50+Y50+AC50+AG50</f>
        <v>204177</v>
      </c>
      <c r="F50" s="20">
        <f t="shared" si="68"/>
        <v>63260</v>
      </c>
      <c r="G50" s="21">
        <f t="shared" si="68"/>
        <v>63227</v>
      </c>
      <c r="H50" s="21">
        <f t="shared" si="68"/>
        <v>77690</v>
      </c>
      <c r="I50" s="19">
        <f>SUM(J50:L50)</f>
        <v>19824</v>
      </c>
      <c r="J50" s="20">
        <f>J51+J52</f>
        <v>5782</v>
      </c>
      <c r="K50" s="21">
        <f t="shared" ref="K50:L50" si="69">K51+K52</f>
        <v>6747</v>
      </c>
      <c r="L50" s="21">
        <f t="shared" si="69"/>
        <v>7295</v>
      </c>
      <c r="M50" s="19">
        <f>SUM(N50:P50)</f>
        <v>33271</v>
      </c>
      <c r="N50" s="20">
        <f>N51+N52</f>
        <v>10675</v>
      </c>
      <c r="O50" s="21">
        <f t="shared" ref="O50:P50" si="70">O51+O52</f>
        <v>10094</v>
      </c>
      <c r="P50" s="21">
        <f t="shared" si="70"/>
        <v>12502</v>
      </c>
      <c r="Q50" s="19">
        <f>SUM(R50:T50)</f>
        <v>20988</v>
      </c>
      <c r="R50" s="20">
        <f>R51+R52</f>
        <v>5984</v>
      </c>
      <c r="S50" s="21">
        <f t="shared" ref="S50:T50" si="71">S51+S52</f>
        <v>7240</v>
      </c>
      <c r="T50" s="21">
        <f t="shared" si="71"/>
        <v>7764</v>
      </c>
      <c r="U50" s="19">
        <f>SUM(V50:X50)</f>
        <v>35746</v>
      </c>
      <c r="V50" s="20">
        <f>V51+V52</f>
        <v>11724</v>
      </c>
      <c r="W50" s="21">
        <f t="shared" ref="W50:X50" si="72">W51+W52</f>
        <v>10557</v>
      </c>
      <c r="X50" s="21">
        <f t="shared" si="72"/>
        <v>13465</v>
      </c>
      <c r="Y50" s="19">
        <f>SUM(Z50:AB50)</f>
        <v>34240</v>
      </c>
      <c r="Z50" s="20">
        <f>Z51+Z52</f>
        <v>11159</v>
      </c>
      <c r="AA50" s="21">
        <f t="shared" ref="AA50:AB50" si="73">AA51+AA52</f>
        <v>10015</v>
      </c>
      <c r="AB50" s="21">
        <f t="shared" si="73"/>
        <v>13066</v>
      </c>
      <c r="AC50" s="19">
        <f>SUM(AD50:AF50)</f>
        <v>36082</v>
      </c>
      <c r="AD50" s="20">
        <f>AD51+AD52</f>
        <v>11042</v>
      </c>
      <c r="AE50" s="21">
        <f t="shared" ref="AE50:AF50" si="74">AE51+AE52</f>
        <v>10414</v>
      </c>
      <c r="AF50" s="21">
        <f t="shared" si="74"/>
        <v>14626</v>
      </c>
      <c r="AG50" s="19">
        <f>SUM(AH50:AJ50)</f>
        <v>24026</v>
      </c>
      <c r="AH50" s="20">
        <f>AH51+AH52</f>
        <v>6894</v>
      </c>
      <c r="AI50" s="21">
        <f t="shared" ref="AI50:AJ50" si="75">AI51+AI52</f>
        <v>8160</v>
      </c>
      <c r="AJ50" s="21">
        <f t="shared" si="75"/>
        <v>8972</v>
      </c>
    </row>
    <row r="51" spans="2:36" ht="15" customHeight="1">
      <c r="B51" s="194"/>
      <c r="C51" s="194" t="s">
        <v>2</v>
      </c>
      <c r="D51" s="4" t="s">
        <v>3</v>
      </c>
      <c r="E51" s="22">
        <f t="shared" si="68"/>
        <v>104440</v>
      </c>
      <c r="F51" s="23">
        <f t="shared" si="68"/>
        <v>32917</v>
      </c>
      <c r="G51" s="24">
        <f t="shared" si="68"/>
        <v>31970</v>
      </c>
      <c r="H51" s="24">
        <f t="shared" si="68"/>
        <v>39553</v>
      </c>
      <c r="I51" s="22">
        <f t="shared" ref="I51:I56" si="76">SUM(J51:L51)</f>
        <v>10069</v>
      </c>
      <c r="J51" s="23">
        <v>2913</v>
      </c>
      <c r="K51" s="24">
        <v>3426</v>
      </c>
      <c r="L51" s="24">
        <v>3730</v>
      </c>
      <c r="M51" s="22">
        <f t="shared" ref="M51:M56" si="77">SUM(N51:P51)</f>
        <v>17106</v>
      </c>
      <c r="N51" s="23">
        <v>5655</v>
      </c>
      <c r="O51" s="24">
        <v>5127</v>
      </c>
      <c r="P51" s="24">
        <v>6324</v>
      </c>
      <c r="Q51" s="22">
        <f t="shared" ref="Q51:Q56" si="78">SUM(R51:T51)</f>
        <v>10606</v>
      </c>
      <c r="R51" s="23">
        <v>3034</v>
      </c>
      <c r="S51" s="24">
        <v>3684</v>
      </c>
      <c r="T51" s="24">
        <v>3888</v>
      </c>
      <c r="U51" s="22">
        <f t="shared" ref="U51:U56" si="79">SUM(V51:X51)</f>
        <v>18324</v>
      </c>
      <c r="V51" s="23">
        <v>6069</v>
      </c>
      <c r="W51" s="24">
        <v>5340</v>
      </c>
      <c r="X51" s="24">
        <v>6915</v>
      </c>
      <c r="Y51" s="22">
        <f t="shared" ref="Y51:Y56" si="80">SUM(Z51:AB51)</f>
        <v>17487</v>
      </c>
      <c r="Z51" s="23">
        <v>5844</v>
      </c>
      <c r="AA51" s="24">
        <v>5012</v>
      </c>
      <c r="AB51" s="24">
        <v>6631</v>
      </c>
      <c r="AC51" s="22">
        <f t="shared" ref="AC51:AC56" si="81">SUM(AD51:AF51)</f>
        <v>18525</v>
      </c>
      <c r="AD51" s="23">
        <v>5851</v>
      </c>
      <c r="AE51" s="24">
        <v>5220</v>
      </c>
      <c r="AF51" s="24">
        <v>7454</v>
      </c>
      <c r="AG51" s="22">
        <f t="shared" ref="AG51:AG56" si="82">SUM(AH51:AJ51)</f>
        <v>12323</v>
      </c>
      <c r="AH51" s="23">
        <v>3551</v>
      </c>
      <c r="AI51" s="24">
        <v>4161</v>
      </c>
      <c r="AJ51" s="24">
        <v>4611</v>
      </c>
    </row>
    <row r="52" spans="2:36" ht="15" customHeight="1">
      <c r="B52" s="194"/>
      <c r="C52" s="194"/>
      <c r="D52" s="103" t="s">
        <v>4</v>
      </c>
      <c r="E52" s="25">
        <f t="shared" si="68"/>
        <v>99737</v>
      </c>
      <c r="F52" s="26">
        <f t="shared" si="68"/>
        <v>30343</v>
      </c>
      <c r="G52" s="27">
        <f t="shared" si="68"/>
        <v>31257</v>
      </c>
      <c r="H52" s="27">
        <f t="shared" si="68"/>
        <v>38137</v>
      </c>
      <c r="I52" s="25">
        <f t="shared" si="76"/>
        <v>9755</v>
      </c>
      <c r="J52" s="26">
        <v>2869</v>
      </c>
      <c r="K52" s="27">
        <v>3321</v>
      </c>
      <c r="L52" s="27">
        <v>3565</v>
      </c>
      <c r="M52" s="25">
        <f t="shared" si="77"/>
        <v>16165</v>
      </c>
      <c r="N52" s="26">
        <v>5020</v>
      </c>
      <c r="O52" s="27">
        <v>4967</v>
      </c>
      <c r="P52" s="27">
        <v>6178</v>
      </c>
      <c r="Q52" s="25">
        <f t="shared" si="78"/>
        <v>10382</v>
      </c>
      <c r="R52" s="26">
        <v>2950</v>
      </c>
      <c r="S52" s="27">
        <v>3556</v>
      </c>
      <c r="T52" s="27">
        <v>3876</v>
      </c>
      <c r="U52" s="25">
        <f t="shared" si="79"/>
        <v>17422</v>
      </c>
      <c r="V52" s="26">
        <v>5655</v>
      </c>
      <c r="W52" s="27">
        <v>5217</v>
      </c>
      <c r="X52" s="27">
        <v>6550</v>
      </c>
      <c r="Y52" s="25">
        <f t="shared" si="80"/>
        <v>16753</v>
      </c>
      <c r="Z52" s="26">
        <v>5315</v>
      </c>
      <c r="AA52" s="27">
        <v>5003</v>
      </c>
      <c r="AB52" s="27">
        <v>6435</v>
      </c>
      <c r="AC52" s="25">
        <f t="shared" si="81"/>
        <v>17557</v>
      </c>
      <c r="AD52" s="26">
        <v>5191</v>
      </c>
      <c r="AE52" s="27">
        <v>5194</v>
      </c>
      <c r="AF52" s="27">
        <v>7172</v>
      </c>
      <c r="AG52" s="25">
        <f t="shared" si="82"/>
        <v>11703</v>
      </c>
      <c r="AH52" s="26">
        <v>3343</v>
      </c>
      <c r="AI52" s="27">
        <v>3999</v>
      </c>
      <c r="AJ52" s="27">
        <v>4361</v>
      </c>
    </row>
    <row r="53" spans="2:36" ht="15" customHeight="1">
      <c r="B53" s="194"/>
      <c r="C53" s="202" t="s">
        <v>27</v>
      </c>
      <c r="D53" s="58" t="s">
        <v>28</v>
      </c>
      <c r="E53" s="59">
        <f>SUM(F53:H53)</f>
        <v>160327</v>
      </c>
      <c r="F53" s="60">
        <f>N50+R50+V50+Z50+AD50</f>
        <v>50584</v>
      </c>
      <c r="G53" s="61">
        <f>O50+S50+W50+AA50+AE50</f>
        <v>48320</v>
      </c>
      <c r="H53" s="61">
        <f>P50+T50+X50+AB50+AF50</f>
        <v>61423</v>
      </c>
      <c r="I53" s="59">
        <f t="shared" si="76"/>
        <v>0</v>
      </c>
      <c r="J53" s="60"/>
      <c r="K53" s="61"/>
      <c r="L53" s="61"/>
      <c r="M53" s="59">
        <f t="shared" si="77"/>
        <v>0</v>
      </c>
      <c r="N53" s="60"/>
      <c r="O53" s="61"/>
      <c r="P53" s="61"/>
      <c r="Q53" s="59">
        <f t="shared" si="78"/>
        <v>0</v>
      </c>
      <c r="R53" s="60"/>
      <c r="S53" s="61"/>
      <c r="T53" s="61"/>
      <c r="U53" s="59">
        <f t="shared" si="79"/>
        <v>0</v>
      </c>
      <c r="V53" s="60"/>
      <c r="W53" s="61"/>
      <c r="X53" s="61"/>
      <c r="Y53" s="59">
        <f t="shared" si="80"/>
        <v>0</v>
      </c>
      <c r="Z53" s="60"/>
      <c r="AA53" s="61"/>
      <c r="AB53" s="61"/>
      <c r="AC53" s="59">
        <f t="shared" si="81"/>
        <v>0</v>
      </c>
      <c r="AD53" s="60"/>
      <c r="AE53" s="61"/>
      <c r="AF53" s="61"/>
      <c r="AG53" s="59">
        <f t="shared" si="82"/>
        <v>0</v>
      </c>
      <c r="AH53" s="60"/>
      <c r="AI53" s="61"/>
      <c r="AJ53" s="61"/>
    </row>
    <row r="54" spans="2:36" ht="15" customHeight="1">
      <c r="B54" s="194"/>
      <c r="C54" s="202"/>
      <c r="D54" s="62" t="s">
        <v>29</v>
      </c>
      <c r="E54" s="63">
        <f>SUM(F54:H54)</f>
        <v>43850</v>
      </c>
      <c r="F54" s="64">
        <f>J50+AH50</f>
        <v>12676</v>
      </c>
      <c r="G54" s="65">
        <f>K50+AI50</f>
        <v>14907</v>
      </c>
      <c r="H54" s="65">
        <f>L50+AJ50</f>
        <v>16267</v>
      </c>
      <c r="I54" s="63">
        <f t="shared" si="76"/>
        <v>0</v>
      </c>
      <c r="J54" s="64"/>
      <c r="K54" s="65"/>
      <c r="L54" s="65"/>
      <c r="M54" s="63">
        <f t="shared" si="77"/>
        <v>0</v>
      </c>
      <c r="N54" s="64"/>
      <c r="O54" s="65"/>
      <c r="P54" s="65"/>
      <c r="Q54" s="63">
        <f t="shared" si="78"/>
        <v>0</v>
      </c>
      <c r="R54" s="64"/>
      <c r="S54" s="65"/>
      <c r="T54" s="65"/>
      <c r="U54" s="63">
        <f t="shared" si="79"/>
        <v>0</v>
      </c>
      <c r="V54" s="64"/>
      <c r="W54" s="65"/>
      <c r="X54" s="65"/>
      <c r="Y54" s="63">
        <f t="shared" si="80"/>
        <v>0</v>
      </c>
      <c r="Z54" s="64"/>
      <c r="AA54" s="65"/>
      <c r="AB54" s="65"/>
      <c r="AC54" s="63">
        <f t="shared" si="81"/>
        <v>0</v>
      </c>
      <c r="AD54" s="64"/>
      <c r="AE54" s="65"/>
      <c r="AF54" s="65"/>
      <c r="AG54" s="63">
        <f t="shared" si="82"/>
        <v>0</v>
      </c>
      <c r="AH54" s="64"/>
      <c r="AI54" s="65"/>
      <c r="AJ54" s="65"/>
    </row>
    <row r="55" spans="2:36" ht="15" customHeight="1">
      <c r="B55" s="194"/>
      <c r="C55" s="194" t="s">
        <v>5</v>
      </c>
      <c r="D55" s="4" t="s">
        <v>6</v>
      </c>
      <c r="E55" s="22">
        <f t="shared" ref="E55:H56" si="83">I55+M55+Q55+U55+Y55+AC55+AG55</f>
        <v>168617</v>
      </c>
      <c r="F55" s="23">
        <f t="shared" si="83"/>
        <v>53047</v>
      </c>
      <c r="G55" s="24">
        <f t="shared" si="83"/>
        <v>51186</v>
      </c>
      <c r="H55" s="24">
        <f t="shared" si="83"/>
        <v>64384</v>
      </c>
      <c r="I55" s="22">
        <f t="shared" si="76"/>
        <v>15605</v>
      </c>
      <c r="J55" s="23">
        <v>4533</v>
      </c>
      <c r="K55" s="24">
        <v>5277</v>
      </c>
      <c r="L55" s="24">
        <v>5795</v>
      </c>
      <c r="M55" s="22">
        <f t="shared" si="77"/>
        <v>27894</v>
      </c>
      <c r="N55" s="23">
        <v>9148</v>
      </c>
      <c r="O55" s="24">
        <v>8312</v>
      </c>
      <c r="P55" s="24">
        <v>10434</v>
      </c>
      <c r="Q55" s="22">
        <f t="shared" si="78"/>
        <v>16089</v>
      </c>
      <c r="R55" s="23">
        <v>4583</v>
      </c>
      <c r="S55" s="24">
        <v>5453</v>
      </c>
      <c r="T55" s="24">
        <v>6053</v>
      </c>
      <c r="U55" s="22">
        <f t="shared" si="79"/>
        <v>30193</v>
      </c>
      <c r="V55" s="23">
        <v>10144</v>
      </c>
      <c r="W55" s="24">
        <v>8722</v>
      </c>
      <c r="X55" s="24">
        <v>11327</v>
      </c>
      <c r="Y55" s="22">
        <f t="shared" si="80"/>
        <v>28860</v>
      </c>
      <c r="Z55" s="23">
        <v>9593</v>
      </c>
      <c r="AA55" s="24">
        <v>8284</v>
      </c>
      <c r="AB55" s="24">
        <v>10983</v>
      </c>
      <c r="AC55" s="22">
        <f t="shared" si="81"/>
        <v>30751</v>
      </c>
      <c r="AD55" s="23">
        <v>9525</v>
      </c>
      <c r="AE55" s="24">
        <v>8704</v>
      </c>
      <c r="AF55" s="24">
        <v>12522</v>
      </c>
      <c r="AG55" s="22">
        <f t="shared" si="82"/>
        <v>19225</v>
      </c>
      <c r="AH55" s="23">
        <v>5521</v>
      </c>
      <c r="AI55" s="24">
        <v>6434</v>
      </c>
      <c r="AJ55" s="24">
        <v>7270</v>
      </c>
    </row>
    <row r="56" spans="2:36" ht="15" customHeight="1">
      <c r="B56" s="194"/>
      <c r="C56" s="194"/>
      <c r="D56" s="5" t="s">
        <v>7</v>
      </c>
      <c r="E56" s="28">
        <f t="shared" si="83"/>
        <v>35560</v>
      </c>
      <c r="F56" s="29">
        <f t="shared" si="83"/>
        <v>10213</v>
      </c>
      <c r="G56" s="30">
        <f t="shared" si="83"/>
        <v>12041</v>
      </c>
      <c r="H56" s="30">
        <f t="shared" si="83"/>
        <v>13306</v>
      </c>
      <c r="I56" s="28">
        <f t="shared" si="76"/>
        <v>4219</v>
      </c>
      <c r="J56" s="29">
        <v>1249</v>
      </c>
      <c r="K56" s="30">
        <v>1470</v>
      </c>
      <c r="L56" s="30">
        <v>1500</v>
      </c>
      <c r="M56" s="28">
        <f t="shared" si="77"/>
        <v>5377</v>
      </c>
      <c r="N56" s="29">
        <v>1527</v>
      </c>
      <c r="O56" s="30">
        <v>1782</v>
      </c>
      <c r="P56" s="30">
        <v>2068</v>
      </c>
      <c r="Q56" s="28">
        <f t="shared" si="78"/>
        <v>4899</v>
      </c>
      <c r="R56" s="29">
        <v>1401</v>
      </c>
      <c r="S56" s="30">
        <v>1787</v>
      </c>
      <c r="T56" s="30">
        <v>1711</v>
      </c>
      <c r="U56" s="28">
        <f t="shared" si="79"/>
        <v>5553</v>
      </c>
      <c r="V56" s="29">
        <v>1580</v>
      </c>
      <c r="W56" s="30">
        <v>1835</v>
      </c>
      <c r="X56" s="30">
        <v>2138</v>
      </c>
      <c r="Y56" s="28">
        <f t="shared" si="80"/>
        <v>5380</v>
      </c>
      <c r="Z56" s="29">
        <v>1566</v>
      </c>
      <c r="AA56" s="30">
        <v>1731</v>
      </c>
      <c r="AB56" s="30">
        <v>2083</v>
      </c>
      <c r="AC56" s="28">
        <f t="shared" si="81"/>
        <v>5331</v>
      </c>
      <c r="AD56" s="29">
        <v>1517</v>
      </c>
      <c r="AE56" s="30">
        <v>1710</v>
      </c>
      <c r="AF56" s="30">
        <v>2104</v>
      </c>
      <c r="AG56" s="28">
        <f t="shared" si="82"/>
        <v>4801</v>
      </c>
      <c r="AH56" s="29">
        <v>1373</v>
      </c>
      <c r="AI56" s="30">
        <v>1726</v>
      </c>
      <c r="AJ56" s="30">
        <v>1702</v>
      </c>
    </row>
    <row r="57" spans="2:36" ht="15" customHeight="1">
      <c r="B57" s="194"/>
      <c r="C57" s="194"/>
      <c r="D57" s="103" t="s">
        <v>8</v>
      </c>
      <c r="E57" s="49">
        <f>E56/E50</f>
        <v>0.17416261381056633</v>
      </c>
      <c r="F57" s="50">
        <f t="shared" ref="F57:H57" si="84">F56/F50</f>
        <v>0.16144483085678155</v>
      </c>
      <c r="G57" s="51">
        <f t="shared" si="84"/>
        <v>0.19044079269932149</v>
      </c>
      <c r="H57" s="51">
        <f t="shared" si="84"/>
        <v>0.17127043377526066</v>
      </c>
      <c r="I57" s="49">
        <f>I56/I50</f>
        <v>0.21282284100080709</v>
      </c>
      <c r="J57" s="50">
        <f t="shared" ref="J57:L57" si="85">J56/J50</f>
        <v>0.2160152196471809</v>
      </c>
      <c r="K57" s="51">
        <f t="shared" si="85"/>
        <v>0.21787461093819474</v>
      </c>
      <c r="L57" s="51">
        <f t="shared" si="85"/>
        <v>0.20562028786840303</v>
      </c>
      <c r="M57" s="49">
        <f>M56/M50</f>
        <v>0.16161221484175409</v>
      </c>
      <c r="N57" s="50">
        <f t="shared" ref="N57:P57" si="86">N56/N50</f>
        <v>0.14304449648711945</v>
      </c>
      <c r="O57" s="51">
        <f t="shared" si="86"/>
        <v>0.17654051912026947</v>
      </c>
      <c r="P57" s="51">
        <f t="shared" si="86"/>
        <v>0.16541353383458646</v>
      </c>
      <c r="Q57" s="49">
        <f>Q56/Q50</f>
        <v>0.23341909662664378</v>
      </c>
      <c r="R57" s="50">
        <f t="shared" ref="R57:T57" si="87">R56/R50</f>
        <v>0.23412433155080214</v>
      </c>
      <c r="S57" s="51">
        <f t="shared" si="87"/>
        <v>0.2468232044198895</v>
      </c>
      <c r="T57" s="51">
        <f t="shared" si="87"/>
        <v>0.22037609479649664</v>
      </c>
      <c r="U57" s="49">
        <f>U56/U50</f>
        <v>0.15534605270519777</v>
      </c>
      <c r="V57" s="50">
        <f t="shared" ref="V57:X57" si="88">V56/V50</f>
        <v>0.13476629136813376</v>
      </c>
      <c r="W57" s="51">
        <f t="shared" si="88"/>
        <v>0.17381831959837074</v>
      </c>
      <c r="X57" s="51">
        <f t="shared" si="88"/>
        <v>0.15878202747864834</v>
      </c>
      <c r="Y57" s="49">
        <f>Y56/Y50</f>
        <v>0.15712616822429906</v>
      </c>
      <c r="Z57" s="50">
        <f t="shared" ref="Z57:AB57" si="89">Z56/Z50</f>
        <v>0.14033515547988171</v>
      </c>
      <c r="AA57" s="51">
        <f t="shared" si="89"/>
        <v>0.17284073889166252</v>
      </c>
      <c r="AB57" s="51">
        <f t="shared" si="89"/>
        <v>0.159421399050972</v>
      </c>
      <c r="AC57" s="49">
        <f>AC56/AC50</f>
        <v>0.14774679895792917</v>
      </c>
      <c r="AD57" s="50">
        <f t="shared" ref="AD57:AF57" si="90">AD56/AD50</f>
        <v>0.13738453178771962</v>
      </c>
      <c r="AE57" s="51">
        <f t="shared" si="90"/>
        <v>0.16420203572114461</v>
      </c>
      <c r="AF57" s="51">
        <f t="shared" si="90"/>
        <v>0.14385341173253111</v>
      </c>
      <c r="AG57" s="49">
        <f>AG56/AG50</f>
        <v>0.19982518937817365</v>
      </c>
      <c r="AH57" s="50">
        <f t="shared" ref="AH57:AJ57" si="91">AH56/AH50</f>
        <v>0.19915868871482448</v>
      </c>
      <c r="AI57" s="51">
        <f t="shared" si="91"/>
        <v>0.21151960784313725</v>
      </c>
      <c r="AJ57" s="51">
        <f t="shared" si="91"/>
        <v>0.18970129291127955</v>
      </c>
    </row>
    <row r="58" spans="2:36" ht="15" customHeight="1">
      <c r="B58" s="194" t="s">
        <v>13</v>
      </c>
      <c r="C58" s="195" t="s">
        <v>10</v>
      </c>
      <c r="D58" s="195"/>
      <c r="E58" s="19">
        <f t="shared" ref="E58:H60" si="92">I58+M58+Q58+U58+Y58+AC58+AG58</f>
        <v>110420894</v>
      </c>
      <c r="F58" s="20">
        <f t="shared" si="92"/>
        <v>37368833</v>
      </c>
      <c r="G58" s="21">
        <f t="shared" si="92"/>
        <v>33608272</v>
      </c>
      <c r="H58" s="21">
        <f t="shared" si="92"/>
        <v>39443789</v>
      </c>
      <c r="I58" s="19">
        <f>SUM(J58:L58)</f>
        <v>10390799</v>
      </c>
      <c r="J58" s="20">
        <f>J59+J60</f>
        <v>3274444</v>
      </c>
      <c r="K58" s="21">
        <f t="shared" ref="K58:L58" si="93">K59+K60</f>
        <v>3568249</v>
      </c>
      <c r="L58" s="21">
        <f t="shared" si="93"/>
        <v>3548106</v>
      </c>
      <c r="M58" s="19">
        <f>SUM(N58:P58)</f>
        <v>18540351</v>
      </c>
      <c r="N58" s="20">
        <f>N59+N60</f>
        <v>6509498</v>
      </c>
      <c r="O58" s="21">
        <f t="shared" ref="O58:P58" si="94">O59+O60</f>
        <v>5577690</v>
      </c>
      <c r="P58" s="21">
        <f t="shared" si="94"/>
        <v>6453163</v>
      </c>
      <c r="Q58" s="19">
        <f>SUM(R58:T58)</f>
        <v>10560881</v>
      </c>
      <c r="R58" s="20">
        <f>R59+R60</f>
        <v>3223769</v>
      </c>
      <c r="S58" s="21">
        <f t="shared" ref="S58:T58" si="95">S59+S60</f>
        <v>3643651</v>
      </c>
      <c r="T58" s="21">
        <f t="shared" si="95"/>
        <v>3693461</v>
      </c>
      <c r="U58" s="19">
        <f>SUM(V58:X58)</f>
        <v>19649388</v>
      </c>
      <c r="V58" s="20">
        <f>V59+V60</f>
        <v>6832612</v>
      </c>
      <c r="W58" s="21">
        <f t="shared" ref="W58:X58" si="96">W59+W60</f>
        <v>5599238</v>
      </c>
      <c r="X58" s="21">
        <f t="shared" si="96"/>
        <v>7217538</v>
      </c>
      <c r="Y58" s="19">
        <f>SUM(Z58:AB58)</f>
        <v>18460658</v>
      </c>
      <c r="Z58" s="20">
        <f>Z59+Z60</f>
        <v>6591552</v>
      </c>
      <c r="AA58" s="21">
        <f t="shared" ref="AA58:AB58" si="97">AA59+AA60</f>
        <v>5373006</v>
      </c>
      <c r="AB58" s="21">
        <f t="shared" si="97"/>
        <v>6496100</v>
      </c>
      <c r="AC58" s="19">
        <f>SUM(AD58:AF58)</f>
        <v>19998723</v>
      </c>
      <c r="AD58" s="20">
        <f>AD59+AD60</f>
        <v>6829490</v>
      </c>
      <c r="AE58" s="21">
        <f t="shared" ref="AE58:AF58" si="98">AE59+AE60</f>
        <v>5583944</v>
      </c>
      <c r="AF58" s="21">
        <f t="shared" si="98"/>
        <v>7585289</v>
      </c>
      <c r="AG58" s="19">
        <f>SUM(AH58:AJ58)</f>
        <v>12820094</v>
      </c>
      <c r="AH58" s="20">
        <f>AH59+AH60</f>
        <v>4107468</v>
      </c>
      <c r="AI58" s="21">
        <f t="shared" ref="AI58:AJ58" si="99">AI59+AI60</f>
        <v>4262494</v>
      </c>
      <c r="AJ58" s="21">
        <f t="shared" si="99"/>
        <v>4450132</v>
      </c>
    </row>
    <row r="59" spans="2:36" ht="15" customHeight="1">
      <c r="B59" s="194"/>
      <c r="C59" s="196" t="s">
        <v>11</v>
      </c>
      <c r="D59" s="196"/>
      <c r="E59" s="52">
        <f t="shared" si="92"/>
        <v>108436844</v>
      </c>
      <c r="F59" s="53">
        <f t="shared" si="92"/>
        <v>37017783</v>
      </c>
      <c r="G59" s="54">
        <f t="shared" si="92"/>
        <v>33223322</v>
      </c>
      <c r="H59" s="54">
        <f t="shared" si="92"/>
        <v>38195739</v>
      </c>
      <c r="I59" s="52">
        <f t="shared" ref="I59:I60" si="100">SUM(J59:L59)</f>
        <v>10249799</v>
      </c>
      <c r="J59" s="53">
        <v>3227144</v>
      </c>
      <c r="K59" s="54">
        <v>3522249</v>
      </c>
      <c r="L59" s="54">
        <v>3500406</v>
      </c>
      <c r="M59" s="52">
        <f t="shared" ref="M59:M60" si="101">SUM(N59:P59)</f>
        <v>18037901</v>
      </c>
      <c r="N59" s="53">
        <v>6419648</v>
      </c>
      <c r="O59" s="54">
        <v>5483790</v>
      </c>
      <c r="P59" s="54">
        <v>6134463</v>
      </c>
      <c r="Q59" s="52">
        <f t="shared" ref="Q59:Q60" si="102">SUM(R59:T59)</f>
        <v>10251881</v>
      </c>
      <c r="R59" s="53">
        <v>3180419</v>
      </c>
      <c r="S59" s="54">
        <v>3599001</v>
      </c>
      <c r="T59" s="54">
        <v>3472461</v>
      </c>
      <c r="U59" s="52">
        <f t="shared" ref="U59:U60" si="103">SUM(V59:X59)</f>
        <v>19157538</v>
      </c>
      <c r="V59" s="53">
        <v>6802662</v>
      </c>
      <c r="W59" s="54">
        <v>5572888</v>
      </c>
      <c r="X59" s="54">
        <v>6781988</v>
      </c>
      <c r="Y59" s="52">
        <f t="shared" ref="Y59:Y60" si="104">SUM(Z59:AB59)</f>
        <v>18239408</v>
      </c>
      <c r="Z59" s="53">
        <v>6557652</v>
      </c>
      <c r="AA59" s="54">
        <v>5276156</v>
      </c>
      <c r="AB59" s="54">
        <v>6405600</v>
      </c>
      <c r="AC59" s="52">
        <f t="shared" ref="AC59:AC60" si="105">SUM(AD59:AF59)</f>
        <v>19816923</v>
      </c>
      <c r="AD59" s="53">
        <v>6784340</v>
      </c>
      <c r="AE59" s="54">
        <v>5553294</v>
      </c>
      <c r="AF59" s="54">
        <v>7479289</v>
      </c>
      <c r="AG59" s="52">
        <f t="shared" ref="AG59:AG60" si="106">SUM(AH59:AJ59)</f>
        <v>12683394</v>
      </c>
      <c r="AH59" s="53">
        <v>4045918</v>
      </c>
      <c r="AI59" s="54">
        <v>4215944</v>
      </c>
      <c r="AJ59" s="54">
        <v>4421532</v>
      </c>
    </row>
    <row r="60" spans="2:36" ht="15" customHeight="1">
      <c r="B60" s="194"/>
      <c r="C60" s="197" t="s">
        <v>12</v>
      </c>
      <c r="D60" s="197"/>
      <c r="E60" s="25">
        <f t="shared" si="92"/>
        <v>1984050</v>
      </c>
      <c r="F60" s="26">
        <f t="shared" si="92"/>
        <v>351050</v>
      </c>
      <c r="G60" s="27">
        <f t="shared" si="92"/>
        <v>384950</v>
      </c>
      <c r="H60" s="27">
        <f t="shared" si="92"/>
        <v>1248050</v>
      </c>
      <c r="I60" s="25">
        <f t="shared" si="100"/>
        <v>141000</v>
      </c>
      <c r="J60" s="26">
        <v>47300</v>
      </c>
      <c r="K60" s="27">
        <v>46000</v>
      </c>
      <c r="L60" s="27">
        <v>47700</v>
      </c>
      <c r="M60" s="25">
        <f t="shared" si="101"/>
        <v>502450</v>
      </c>
      <c r="N60" s="26">
        <v>89850</v>
      </c>
      <c r="O60" s="27">
        <v>93900</v>
      </c>
      <c r="P60" s="27">
        <v>318700</v>
      </c>
      <c r="Q60" s="25">
        <f t="shared" si="102"/>
        <v>309000</v>
      </c>
      <c r="R60" s="26">
        <v>43350</v>
      </c>
      <c r="S60" s="27">
        <v>44650</v>
      </c>
      <c r="T60" s="27">
        <v>221000</v>
      </c>
      <c r="U60" s="25">
        <f t="shared" si="103"/>
        <v>491850</v>
      </c>
      <c r="V60" s="26">
        <v>29950</v>
      </c>
      <c r="W60" s="27">
        <v>26350</v>
      </c>
      <c r="X60" s="27">
        <v>435550</v>
      </c>
      <c r="Y60" s="25">
        <f t="shared" si="104"/>
        <v>221250</v>
      </c>
      <c r="Z60" s="26">
        <v>33900</v>
      </c>
      <c r="AA60" s="27">
        <v>96850</v>
      </c>
      <c r="AB60" s="27">
        <v>90500</v>
      </c>
      <c r="AC60" s="25">
        <f t="shared" si="105"/>
        <v>181800</v>
      </c>
      <c r="AD60" s="26">
        <v>45150</v>
      </c>
      <c r="AE60" s="27">
        <v>30650</v>
      </c>
      <c r="AF60" s="27">
        <v>106000</v>
      </c>
      <c r="AG60" s="25">
        <f t="shared" si="106"/>
        <v>136700</v>
      </c>
      <c r="AH60" s="26">
        <v>61550</v>
      </c>
      <c r="AI60" s="27">
        <v>46550</v>
      </c>
      <c r="AJ60" s="27">
        <v>28600</v>
      </c>
    </row>
    <row r="61" spans="2:36" ht="15" customHeight="1">
      <c r="B61" s="203" t="s">
        <v>40</v>
      </c>
      <c r="C61" s="203"/>
      <c r="D61" s="203"/>
      <c r="E61" s="203" t="s">
        <v>95</v>
      </c>
      <c r="F61" s="203"/>
      <c r="G61" s="203"/>
      <c r="H61" s="203"/>
      <c r="I61" s="200">
        <v>45088</v>
      </c>
      <c r="J61" s="200"/>
      <c r="K61" s="200"/>
      <c r="L61" s="200"/>
      <c r="M61" s="199">
        <v>45089</v>
      </c>
      <c r="N61" s="199"/>
      <c r="O61" s="199"/>
      <c r="P61" s="199"/>
      <c r="Q61" s="199">
        <v>45090</v>
      </c>
      <c r="R61" s="199"/>
      <c r="S61" s="199"/>
      <c r="T61" s="199"/>
      <c r="U61" s="199">
        <v>45091</v>
      </c>
      <c r="V61" s="199"/>
      <c r="W61" s="199"/>
      <c r="X61" s="199"/>
      <c r="Y61" s="199">
        <v>45092</v>
      </c>
      <c r="Z61" s="199"/>
      <c r="AA61" s="199"/>
      <c r="AB61" s="199"/>
      <c r="AC61" s="223">
        <v>45093</v>
      </c>
      <c r="AD61" s="224"/>
      <c r="AE61" s="224"/>
      <c r="AF61" s="225"/>
      <c r="AG61" s="204">
        <v>45094</v>
      </c>
      <c r="AH61" s="204"/>
      <c r="AI61" s="204"/>
      <c r="AJ61" s="204"/>
    </row>
    <row r="62" spans="2:36" ht="15" customHeight="1">
      <c r="B62" s="201" t="s">
        <v>0</v>
      </c>
      <c r="C62" s="201"/>
      <c r="D62" s="201"/>
      <c r="E62" s="6" t="s">
        <v>41</v>
      </c>
      <c r="F62" s="7" t="s">
        <v>30</v>
      </c>
      <c r="G62" s="104" t="s">
        <v>42</v>
      </c>
      <c r="H62" s="16" t="s">
        <v>43</v>
      </c>
      <c r="I62" s="10" t="s">
        <v>14</v>
      </c>
      <c r="J62" s="11" t="s">
        <v>16</v>
      </c>
      <c r="K62" s="12" t="s">
        <v>18</v>
      </c>
      <c r="L62" s="12" t="s">
        <v>20</v>
      </c>
      <c r="M62" s="10" t="s">
        <v>14</v>
      </c>
      <c r="N62" s="11" t="s">
        <v>16</v>
      </c>
      <c r="O62" s="12" t="s">
        <v>18</v>
      </c>
      <c r="P62" s="12" t="s">
        <v>20</v>
      </c>
      <c r="Q62" s="10" t="s">
        <v>14</v>
      </c>
      <c r="R62" s="11" t="s">
        <v>16</v>
      </c>
      <c r="S62" s="12" t="s">
        <v>18</v>
      </c>
      <c r="T62" s="12" t="s">
        <v>20</v>
      </c>
      <c r="U62" s="10" t="s">
        <v>14</v>
      </c>
      <c r="V62" s="11" t="s">
        <v>16</v>
      </c>
      <c r="W62" s="12" t="s">
        <v>18</v>
      </c>
      <c r="X62" s="12" t="s">
        <v>20</v>
      </c>
      <c r="Y62" s="10" t="s">
        <v>14</v>
      </c>
      <c r="Z62" s="11" t="s">
        <v>16</v>
      </c>
      <c r="AA62" s="12" t="s">
        <v>18</v>
      </c>
      <c r="AB62" s="12" t="s">
        <v>20</v>
      </c>
      <c r="AC62" s="10" t="s">
        <v>14</v>
      </c>
      <c r="AD62" s="11" t="s">
        <v>16</v>
      </c>
      <c r="AE62" s="12" t="s">
        <v>18</v>
      </c>
      <c r="AF62" s="12" t="s">
        <v>20</v>
      </c>
      <c r="AG62" s="10" t="s">
        <v>14</v>
      </c>
      <c r="AH62" s="11" t="s">
        <v>16</v>
      </c>
      <c r="AI62" s="12" t="s">
        <v>18</v>
      </c>
      <c r="AJ62" s="12" t="s">
        <v>20</v>
      </c>
    </row>
    <row r="63" spans="2:36" ht="15" customHeight="1">
      <c r="B63" s="194" t="s">
        <v>9</v>
      </c>
      <c r="C63" s="195" t="s">
        <v>1</v>
      </c>
      <c r="D63" s="195"/>
      <c r="E63" s="19">
        <f t="shared" ref="E63:H65" si="107">I63+M63+Q63+U63+Y63+AC63+AG63</f>
        <v>220935</v>
      </c>
      <c r="F63" s="20">
        <f t="shared" si="107"/>
        <v>71056</v>
      </c>
      <c r="G63" s="21">
        <f t="shared" si="107"/>
        <v>66721</v>
      </c>
      <c r="H63" s="21">
        <f t="shared" si="107"/>
        <v>83158</v>
      </c>
      <c r="I63" s="19">
        <f>SUM(J63:L63)</f>
        <v>17978</v>
      </c>
      <c r="J63" s="20">
        <f>J64+J65</f>
        <v>5423</v>
      </c>
      <c r="K63" s="21">
        <f t="shared" ref="K63:L63" si="108">K64+K65</f>
        <v>5986</v>
      </c>
      <c r="L63" s="21">
        <f t="shared" si="108"/>
        <v>6569</v>
      </c>
      <c r="M63" s="19">
        <f>SUM(N63:P63)</f>
        <v>34496</v>
      </c>
      <c r="N63" s="20">
        <f>N64+N65</f>
        <v>11403</v>
      </c>
      <c r="O63" s="21">
        <f t="shared" ref="O63:P63" si="109">O64+O65</f>
        <v>10209</v>
      </c>
      <c r="P63" s="21">
        <f t="shared" si="109"/>
        <v>12884</v>
      </c>
      <c r="Q63" s="19">
        <f>SUM(R63:T63)</f>
        <v>35679</v>
      </c>
      <c r="R63" s="20">
        <f>R64+R65</f>
        <v>11910</v>
      </c>
      <c r="S63" s="21">
        <f t="shared" ref="S63:T63" si="110">S64+S65</f>
        <v>10360</v>
      </c>
      <c r="T63" s="21">
        <f t="shared" si="110"/>
        <v>13409</v>
      </c>
      <c r="U63" s="19">
        <f>SUM(V63:X63)</f>
        <v>35639</v>
      </c>
      <c r="V63" s="20">
        <f>V64+V65</f>
        <v>11720</v>
      </c>
      <c r="W63" s="21">
        <f t="shared" ref="W63:X63" si="111">W64+W65</f>
        <v>10433</v>
      </c>
      <c r="X63" s="21">
        <f t="shared" si="111"/>
        <v>13486</v>
      </c>
      <c r="Y63" s="19">
        <f>SUM(Z63:AB63)</f>
        <v>35436</v>
      </c>
      <c r="Z63" s="20">
        <f>Z64+Z65</f>
        <v>11840</v>
      </c>
      <c r="AA63" s="21">
        <f t="shared" ref="AA63:AB63" si="112">AA64+AA65</f>
        <v>10177</v>
      </c>
      <c r="AB63" s="21">
        <f t="shared" si="112"/>
        <v>13419</v>
      </c>
      <c r="AC63" s="19">
        <f>SUM(AD63:AF63)</f>
        <v>35410</v>
      </c>
      <c r="AD63" s="20">
        <f>AD64+AD65</f>
        <v>11123</v>
      </c>
      <c r="AE63" s="21">
        <f t="shared" ref="AE63:AF63" si="113">AE64+AE65</f>
        <v>10634</v>
      </c>
      <c r="AF63" s="21">
        <f t="shared" si="113"/>
        <v>13653</v>
      </c>
      <c r="AG63" s="19">
        <f>SUM(AH63:AJ63)</f>
        <v>26297</v>
      </c>
      <c r="AH63" s="20">
        <f>AH64+AH65</f>
        <v>7637</v>
      </c>
      <c r="AI63" s="21">
        <f t="shared" ref="AI63:AJ63" si="114">AI64+AI65</f>
        <v>8922</v>
      </c>
      <c r="AJ63" s="21">
        <f t="shared" si="114"/>
        <v>9738</v>
      </c>
    </row>
    <row r="64" spans="2:36" ht="15" customHeight="1">
      <c r="B64" s="194"/>
      <c r="C64" s="194" t="s">
        <v>2</v>
      </c>
      <c r="D64" s="4" t="s">
        <v>3</v>
      </c>
      <c r="E64" s="22">
        <f t="shared" si="107"/>
        <v>113564</v>
      </c>
      <c r="F64" s="23">
        <f t="shared" si="107"/>
        <v>37347</v>
      </c>
      <c r="G64" s="24">
        <f t="shared" si="107"/>
        <v>33834</v>
      </c>
      <c r="H64" s="24">
        <f t="shared" si="107"/>
        <v>42383</v>
      </c>
      <c r="I64" s="22">
        <f t="shared" ref="I64:I69" si="115">SUM(J64:L64)</f>
        <v>9052</v>
      </c>
      <c r="J64" s="23">
        <v>2695</v>
      </c>
      <c r="K64" s="24">
        <v>3076</v>
      </c>
      <c r="L64" s="24">
        <v>3281</v>
      </c>
      <c r="M64" s="22">
        <f t="shared" ref="M64:M69" si="116">SUM(N64:P64)</f>
        <v>17735</v>
      </c>
      <c r="N64" s="23">
        <v>5983</v>
      </c>
      <c r="O64" s="24">
        <v>5167</v>
      </c>
      <c r="P64" s="24">
        <v>6585</v>
      </c>
      <c r="Q64" s="22">
        <f t="shared" ref="Q64:Q69" si="117">SUM(R64:T64)</f>
        <v>18257</v>
      </c>
      <c r="R64" s="23">
        <v>6236</v>
      </c>
      <c r="S64" s="24">
        <v>5225</v>
      </c>
      <c r="T64" s="24">
        <v>6796</v>
      </c>
      <c r="U64" s="22">
        <f t="shared" ref="U64:U69" si="118">SUM(V64:X64)</f>
        <v>18436</v>
      </c>
      <c r="V64" s="23">
        <v>6232</v>
      </c>
      <c r="W64" s="24">
        <v>5318</v>
      </c>
      <c r="X64" s="24">
        <v>6886</v>
      </c>
      <c r="Y64" s="22">
        <f t="shared" ref="Y64:Y69" si="119">SUM(Z64:AB64)</f>
        <v>18293</v>
      </c>
      <c r="Z64" s="23">
        <v>6322</v>
      </c>
      <c r="AA64" s="24">
        <v>5096</v>
      </c>
      <c r="AB64" s="24">
        <v>6875</v>
      </c>
      <c r="AC64" s="22">
        <f t="shared" ref="AC64:AC69" si="120">SUM(AD64:AF64)</f>
        <v>18224</v>
      </c>
      <c r="AD64" s="23">
        <v>5904</v>
      </c>
      <c r="AE64" s="24">
        <v>5364</v>
      </c>
      <c r="AF64" s="24">
        <v>6956</v>
      </c>
      <c r="AG64" s="22">
        <f t="shared" ref="AG64:AG69" si="121">SUM(AH64:AJ64)</f>
        <v>13567</v>
      </c>
      <c r="AH64" s="23">
        <v>3975</v>
      </c>
      <c r="AI64" s="24">
        <v>4588</v>
      </c>
      <c r="AJ64" s="24">
        <v>5004</v>
      </c>
    </row>
    <row r="65" spans="2:36" ht="15" customHeight="1">
      <c r="B65" s="194"/>
      <c r="C65" s="194"/>
      <c r="D65" s="103" t="s">
        <v>4</v>
      </c>
      <c r="E65" s="25">
        <f t="shared" si="107"/>
        <v>107371</v>
      </c>
      <c r="F65" s="26">
        <f t="shared" si="107"/>
        <v>33709</v>
      </c>
      <c r="G65" s="27">
        <f t="shared" si="107"/>
        <v>32887</v>
      </c>
      <c r="H65" s="27">
        <f t="shared" si="107"/>
        <v>40775</v>
      </c>
      <c r="I65" s="25">
        <f t="shared" si="115"/>
        <v>8926</v>
      </c>
      <c r="J65" s="26">
        <v>2728</v>
      </c>
      <c r="K65" s="27">
        <v>2910</v>
      </c>
      <c r="L65" s="27">
        <v>3288</v>
      </c>
      <c r="M65" s="25">
        <f t="shared" si="116"/>
        <v>16761</v>
      </c>
      <c r="N65" s="26">
        <v>5420</v>
      </c>
      <c r="O65" s="27">
        <v>5042</v>
      </c>
      <c r="P65" s="27">
        <v>6299</v>
      </c>
      <c r="Q65" s="25">
        <f t="shared" si="117"/>
        <v>17422</v>
      </c>
      <c r="R65" s="26">
        <v>5674</v>
      </c>
      <c r="S65" s="27">
        <v>5135</v>
      </c>
      <c r="T65" s="27">
        <v>6613</v>
      </c>
      <c r="U65" s="25">
        <f t="shared" si="118"/>
        <v>17203</v>
      </c>
      <c r="V65" s="26">
        <v>5488</v>
      </c>
      <c r="W65" s="27">
        <v>5115</v>
      </c>
      <c r="X65" s="27">
        <v>6600</v>
      </c>
      <c r="Y65" s="25">
        <f t="shared" si="119"/>
        <v>17143</v>
      </c>
      <c r="Z65" s="26">
        <v>5518</v>
      </c>
      <c r="AA65" s="27">
        <v>5081</v>
      </c>
      <c r="AB65" s="27">
        <v>6544</v>
      </c>
      <c r="AC65" s="25">
        <f t="shared" si="120"/>
        <v>17186</v>
      </c>
      <c r="AD65" s="26">
        <v>5219</v>
      </c>
      <c r="AE65" s="27">
        <v>5270</v>
      </c>
      <c r="AF65" s="27">
        <v>6697</v>
      </c>
      <c r="AG65" s="25">
        <f t="shared" si="121"/>
        <v>12730</v>
      </c>
      <c r="AH65" s="26">
        <v>3662</v>
      </c>
      <c r="AI65" s="27">
        <v>4334</v>
      </c>
      <c r="AJ65" s="27">
        <v>4734</v>
      </c>
    </row>
    <row r="66" spans="2:36" ht="15" customHeight="1">
      <c r="B66" s="194"/>
      <c r="C66" s="202" t="s">
        <v>27</v>
      </c>
      <c r="D66" s="58" t="s">
        <v>28</v>
      </c>
      <c r="E66" s="59">
        <f>SUM(F66:H66)</f>
        <v>176660</v>
      </c>
      <c r="F66" s="60">
        <f>N63+R63+V63+Z63+AD63</f>
        <v>57996</v>
      </c>
      <c r="G66" s="61">
        <f>O63+S63+W63+AA63+AE63</f>
        <v>51813</v>
      </c>
      <c r="H66" s="61">
        <f>P63+T63+X63+AB63+AF63</f>
        <v>66851</v>
      </c>
      <c r="I66" s="59">
        <f t="shared" si="115"/>
        <v>0</v>
      </c>
      <c r="J66" s="60"/>
      <c r="K66" s="61"/>
      <c r="L66" s="61"/>
      <c r="M66" s="59">
        <f t="shared" si="116"/>
        <v>0</v>
      </c>
      <c r="N66" s="60"/>
      <c r="O66" s="61"/>
      <c r="P66" s="61"/>
      <c r="Q66" s="59">
        <f t="shared" si="117"/>
        <v>0</v>
      </c>
      <c r="R66" s="60"/>
      <c r="S66" s="61"/>
      <c r="T66" s="61"/>
      <c r="U66" s="59">
        <f t="shared" si="118"/>
        <v>0</v>
      </c>
      <c r="V66" s="60"/>
      <c r="W66" s="61"/>
      <c r="X66" s="61"/>
      <c r="Y66" s="59">
        <f t="shared" si="119"/>
        <v>0</v>
      </c>
      <c r="Z66" s="60"/>
      <c r="AA66" s="61"/>
      <c r="AB66" s="61"/>
      <c r="AC66" s="59">
        <f t="shared" si="120"/>
        <v>0</v>
      </c>
      <c r="AD66" s="60"/>
      <c r="AE66" s="61"/>
      <c r="AF66" s="61"/>
      <c r="AG66" s="59">
        <f t="shared" si="121"/>
        <v>0</v>
      </c>
      <c r="AH66" s="60"/>
      <c r="AI66" s="61"/>
      <c r="AJ66" s="61"/>
    </row>
    <row r="67" spans="2:36" ht="15" customHeight="1">
      <c r="B67" s="194"/>
      <c r="C67" s="202"/>
      <c r="D67" s="62" t="s">
        <v>29</v>
      </c>
      <c r="E67" s="63">
        <f>SUM(F67:H67)</f>
        <v>44275</v>
      </c>
      <c r="F67" s="64">
        <f>J63+AH63</f>
        <v>13060</v>
      </c>
      <c r="G67" s="65">
        <f>K63+AI63</f>
        <v>14908</v>
      </c>
      <c r="H67" s="65">
        <f>L63+AJ63</f>
        <v>16307</v>
      </c>
      <c r="I67" s="63">
        <f t="shared" si="115"/>
        <v>0</v>
      </c>
      <c r="J67" s="64"/>
      <c r="K67" s="65"/>
      <c r="L67" s="65"/>
      <c r="M67" s="63">
        <f t="shared" si="116"/>
        <v>0</v>
      </c>
      <c r="N67" s="64"/>
      <c r="O67" s="65"/>
      <c r="P67" s="65"/>
      <c r="Q67" s="63">
        <f t="shared" si="117"/>
        <v>0</v>
      </c>
      <c r="R67" s="64"/>
      <c r="S67" s="65"/>
      <c r="T67" s="65"/>
      <c r="U67" s="63">
        <f t="shared" si="118"/>
        <v>0</v>
      </c>
      <c r="V67" s="64"/>
      <c r="W67" s="65"/>
      <c r="X67" s="65"/>
      <c r="Y67" s="63">
        <f t="shared" si="119"/>
        <v>0</v>
      </c>
      <c r="Z67" s="64"/>
      <c r="AA67" s="65"/>
      <c r="AB67" s="65"/>
      <c r="AC67" s="63">
        <f t="shared" si="120"/>
        <v>0</v>
      </c>
      <c r="AD67" s="64"/>
      <c r="AE67" s="65"/>
      <c r="AF67" s="65"/>
      <c r="AG67" s="63">
        <f t="shared" si="121"/>
        <v>0</v>
      </c>
      <c r="AH67" s="64"/>
      <c r="AI67" s="65"/>
      <c r="AJ67" s="65"/>
    </row>
    <row r="68" spans="2:36" ht="15" customHeight="1">
      <c r="B68" s="194"/>
      <c r="C68" s="194" t="s">
        <v>5</v>
      </c>
      <c r="D68" s="4" t="s">
        <v>6</v>
      </c>
      <c r="E68" s="22">
        <f t="shared" ref="E68:H69" si="122">I68+M68+Q68+U68+Y68+AC68+AG68</f>
        <v>184270</v>
      </c>
      <c r="F68" s="23">
        <f t="shared" si="122"/>
        <v>60240</v>
      </c>
      <c r="G68" s="24">
        <f t="shared" si="122"/>
        <v>54469</v>
      </c>
      <c r="H68" s="24">
        <f t="shared" si="122"/>
        <v>69561</v>
      </c>
      <c r="I68" s="22">
        <f t="shared" si="115"/>
        <v>13950</v>
      </c>
      <c r="J68" s="23">
        <v>4204</v>
      </c>
      <c r="K68" s="24">
        <v>4545</v>
      </c>
      <c r="L68" s="24">
        <v>5201</v>
      </c>
      <c r="M68" s="22">
        <f t="shared" si="116"/>
        <v>29205</v>
      </c>
      <c r="N68" s="23">
        <v>9856</v>
      </c>
      <c r="O68" s="24">
        <v>8448</v>
      </c>
      <c r="P68" s="24">
        <v>10901</v>
      </c>
      <c r="Q68" s="22">
        <f t="shared" si="117"/>
        <v>30114</v>
      </c>
      <c r="R68" s="23">
        <v>10282</v>
      </c>
      <c r="S68" s="24">
        <v>8586</v>
      </c>
      <c r="T68" s="24">
        <v>11246</v>
      </c>
      <c r="U68" s="22">
        <f t="shared" si="118"/>
        <v>30253</v>
      </c>
      <c r="V68" s="23">
        <v>10161</v>
      </c>
      <c r="W68" s="24">
        <v>8693</v>
      </c>
      <c r="X68" s="24">
        <v>11399</v>
      </c>
      <c r="Y68" s="22">
        <f t="shared" si="119"/>
        <v>29760</v>
      </c>
      <c r="Z68" s="23">
        <v>10174</v>
      </c>
      <c r="AA68" s="24">
        <v>8343</v>
      </c>
      <c r="AB68" s="24">
        <v>11243</v>
      </c>
      <c r="AC68" s="22">
        <f t="shared" si="120"/>
        <v>29900</v>
      </c>
      <c r="AD68" s="23">
        <v>9497</v>
      </c>
      <c r="AE68" s="24">
        <v>8801</v>
      </c>
      <c r="AF68" s="24">
        <v>11602</v>
      </c>
      <c r="AG68" s="22">
        <f t="shared" si="121"/>
        <v>21088</v>
      </c>
      <c r="AH68" s="23">
        <v>6066</v>
      </c>
      <c r="AI68" s="24">
        <v>7053</v>
      </c>
      <c r="AJ68" s="24">
        <v>7969</v>
      </c>
    </row>
    <row r="69" spans="2:36" ht="15" customHeight="1">
      <c r="B69" s="194"/>
      <c r="C69" s="194"/>
      <c r="D69" s="5" t="s">
        <v>7</v>
      </c>
      <c r="E69" s="28">
        <f t="shared" si="122"/>
        <v>36665</v>
      </c>
      <c r="F69" s="29">
        <f t="shared" si="122"/>
        <v>10816</v>
      </c>
      <c r="G69" s="30">
        <f t="shared" si="122"/>
        <v>12252</v>
      </c>
      <c r="H69" s="30">
        <f t="shared" si="122"/>
        <v>13597</v>
      </c>
      <c r="I69" s="28">
        <f t="shared" si="115"/>
        <v>4028</v>
      </c>
      <c r="J69" s="29">
        <v>1219</v>
      </c>
      <c r="K69" s="30">
        <v>1441</v>
      </c>
      <c r="L69" s="30">
        <v>1368</v>
      </c>
      <c r="M69" s="28">
        <f t="shared" si="116"/>
        <v>5291</v>
      </c>
      <c r="N69" s="29">
        <v>1547</v>
      </c>
      <c r="O69" s="30">
        <v>1761</v>
      </c>
      <c r="P69" s="30">
        <v>1983</v>
      </c>
      <c r="Q69" s="28">
        <f t="shared" si="117"/>
        <v>5565</v>
      </c>
      <c r="R69" s="29">
        <v>1628</v>
      </c>
      <c r="S69" s="30">
        <v>1774</v>
      </c>
      <c r="T69" s="30">
        <v>2163</v>
      </c>
      <c r="U69" s="28">
        <f t="shared" si="118"/>
        <v>5386</v>
      </c>
      <c r="V69" s="29">
        <v>1559</v>
      </c>
      <c r="W69" s="30">
        <v>1740</v>
      </c>
      <c r="X69" s="30">
        <v>2087</v>
      </c>
      <c r="Y69" s="28">
        <f t="shared" si="119"/>
        <v>5676</v>
      </c>
      <c r="Z69" s="29">
        <v>1666</v>
      </c>
      <c r="AA69" s="30">
        <v>1834</v>
      </c>
      <c r="AB69" s="30">
        <v>2176</v>
      </c>
      <c r="AC69" s="28">
        <f t="shared" si="120"/>
        <v>5510</v>
      </c>
      <c r="AD69" s="29">
        <v>1626</v>
      </c>
      <c r="AE69" s="30">
        <v>1833</v>
      </c>
      <c r="AF69" s="30">
        <v>2051</v>
      </c>
      <c r="AG69" s="28">
        <f t="shared" si="121"/>
        <v>5209</v>
      </c>
      <c r="AH69" s="29">
        <v>1571</v>
      </c>
      <c r="AI69" s="30">
        <v>1869</v>
      </c>
      <c r="AJ69" s="30">
        <v>1769</v>
      </c>
    </row>
    <row r="70" spans="2:36" ht="15" customHeight="1">
      <c r="B70" s="194"/>
      <c r="C70" s="194"/>
      <c r="D70" s="103" t="s">
        <v>8</v>
      </c>
      <c r="E70" s="49">
        <f>E69/E63</f>
        <v>0.16595378731301061</v>
      </c>
      <c r="F70" s="50">
        <f t="shared" ref="F70:H70" si="123">F69/F63</f>
        <v>0.15221796892591757</v>
      </c>
      <c r="G70" s="51">
        <f t="shared" si="123"/>
        <v>0.18363034127186342</v>
      </c>
      <c r="H70" s="51">
        <f t="shared" si="123"/>
        <v>0.16350802087592295</v>
      </c>
      <c r="I70" s="49">
        <f>I69/I63</f>
        <v>0.22405161864501058</v>
      </c>
      <c r="J70" s="50">
        <f t="shared" ref="J70:L70" si="124">J69/J63</f>
        <v>0.22478333026000369</v>
      </c>
      <c r="K70" s="51">
        <f t="shared" si="124"/>
        <v>0.24072836618777146</v>
      </c>
      <c r="L70" s="51">
        <f t="shared" si="124"/>
        <v>0.20825087532348913</v>
      </c>
      <c r="M70" s="49">
        <f>M69/M63</f>
        <v>0.15338010204081631</v>
      </c>
      <c r="N70" s="50">
        <f t="shared" ref="N70:P70" si="125">N69/N63</f>
        <v>0.1356660527931246</v>
      </c>
      <c r="O70" s="51">
        <f t="shared" si="125"/>
        <v>0.17249485747869528</v>
      </c>
      <c r="P70" s="51">
        <f t="shared" si="125"/>
        <v>0.15391182862465072</v>
      </c>
      <c r="Q70" s="49">
        <f>Q69/Q63</f>
        <v>0.15597410241318421</v>
      </c>
      <c r="R70" s="50">
        <f t="shared" ref="R70:T70" si="126">R69/R63</f>
        <v>0.13669185558354324</v>
      </c>
      <c r="S70" s="51">
        <f t="shared" si="126"/>
        <v>0.17123552123552124</v>
      </c>
      <c r="T70" s="51">
        <f t="shared" si="126"/>
        <v>0.16130956820046238</v>
      </c>
      <c r="U70" s="49">
        <f>U69/U63</f>
        <v>0.15112657481971997</v>
      </c>
      <c r="V70" s="50">
        <f t="shared" ref="V70:X70" si="127">V69/V63</f>
        <v>0.13302047781569967</v>
      </c>
      <c r="W70" s="51">
        <f t="shared" si="127"/>
        <v>0.16677849132560146</v>
      </c>
      <c r="X70" s="51">
        <f t="shared" si="127"/>
        <v>0.15475307726531218</v>
      </c>
      <c r="Y70" s="49">
        <f>Y69/Y63</f>
        <v>0.16017609210971892</v>
      </c>
      <c r="Z70" s="50">
        <f t="shared" ref="Z70:AB70" si="128">Z69/Z63</f>
        <v>0.14070945945945945</v>
      </c>
      <c r="AA70" s="51">
        <f t="shared" si="128"/>
        <v>0.18021027807801906</v>
      </c>
      <c r="AB70" s="51">
        <f t="shared" si="128"/>
        <v>0.16215813398911991</v>
      </c>
      <c r="AC70" s="49">
        <f>AC69/AC63</f>
        <v>0.15560576108443944</v>
      </c>
      <c r="AD70" s="50">
        <f t="shared" ref="AD70:AF70" si="129">AD69/AD63</f>
        <v>0.14618358356558483</v>
      </c>
      <c r="AE70" s="51">
        <f t="shared" si="129"/>
        <v>0.17237163814180928</v>
      </c>
      <c r="AF70" s="51">
        <f t="shared" si="129"/>
        <v>0.15022339412583316</v>
      </c>
      <c r="AG70" s="49">
        <f>AG69/AG63</f>
        <v>0.19808343157014108</v>
      </c>
      <c r="AH70" s="50">
        <f t="shared" ref="AH70:AJ70" si="130">AH69/AH63</f>
        <v>0.20570904805551918</v>
      </c>
      <c r="AI70" s="51">
        <f t="shared" si="130"/>
        <v>0.20948217888365836</v>
      </c>
      <c r="AJ70" s="51">
        <f t="shared" si="130"/>
        <v>0.18165947833230642</v>
      </c>
    </row>
    <row r="71" spans="2:36" ht="15" customHeight="1">
      <c r="B71" s="194" t="s">
        <v>13</v>
      </c>
      <c r="C71" s="195" t="s">
        <v>10</v>
      </c>
      <c r="D71" s="195"/>
      <c r="E71" s="19">
        <f t="shared" ref="E71:H73" si="131">I71+M71+Q71+U71+Y71+AC71+AG71</f>
        <v>120065969</v>
      </c>
      <c r="F71" s="20">
        <f t="shared" si="131"/>
        <v>42509489</v>
      </c>
      <c r="G71" s="21">
        <f t="shared" si="131"/>
        <v>35770436</v>
      </c>
      <c r="H71" s="21">
        <f t="shared" si="131"/>
        <v>41786044</v>
      </c>
      <c r="I71" s="19">
        <f>SUM(J71:L71)</f>
        <v>9216201</v>
      </c>
      <c r="J71" s="20">
        <f>J72+J73</f>
        <v>3004016</v>
      </c>
      <c r="K71" s="21">
        <f t="shared" ref="K71:L71" si="132">K72+K73</f>
        <v>3136654</v>
      </c>
      <c r="L71" s="21">
        <f t="shared" si="132"/>
        <v>3075531</v>
      </c>
      <c r="M71" s="19">
        <f>SUM(N71:P71)</f>
        <v>19170461</v>
      </c>
      <c r="N71" s="20">
        <f>N72+N73</f>
        <v>6930213</v>
      </c>
      <c r="O71" s="21">
        <f t="shared" ref="O71:P71" si="133">O72+O73</f>
        <v>5561078</v>
      </c>
      <c r="P71" s="21">
        <f t="shared" si="133"/>
        <v>6679170</v>
      </c>
      <c r="Q71" s="19">
        <f>SUM(R71:T71)</f>
        <v>19293259</v>
      </c>
      <c r="R71" s="20">
        <f>R72+R73</f>
        <v>7113760</v>
      </c>
      <c r="S71" s="21">
        <f t="shared" ref="S71:T71" si="134">S72+S73</f>
        <v>5530285</v>
      </c>
      <c r="T71" s="21">
        <f t="shared" si="134"/>
        <v>6649214</v>
      </c>
      <c r="U71" s="19">
        <f>SUM(V71:X71)</f>
        <v>19302838</v>
      </c>
      <c r="V71" s="20">
        <f>V72+V73</f>
        <v>6963857</v>
      </c>
      <c r="W71" s="21">
        <f t="shared" ref="W71:X71" si="135">W72+W73</f>
        <v>5568226</v>
      </c>
      <c r="X71" s="21">
        <f t="shared" si="135"/>
        <v>6770755</v>
      </c>
      <c r="Y71" s="19">
        <f>SUM(Z71:AB71)</f>
        <v>19278023</v>
      </c>
      <c r="Z71" s="20">
        <f>Z72+Z73</f>
        <v>7139532</v>
      </c>
      <c r="AA71" s="21">
        <f t="shared" ref="AA71:AB71" si="136">AA72+AA73</f>
        <v>5371136</v>
      </c>
      <c r="AB71" s="21">
        <f t="shared" si="136"/>
        <v>6767355</v>
      </c>
      <c r="AC71" s="19">
        <f>SUM(AD71:AF71)</f>
        <v>19503259</v>
      </c>
      <c r="AD71" s="20">
        <f>AD72+AD73</f>
        <v>6787319</v>
      </c>
      <c r="AE71" s="21">
        <f t="shared" ref="AE71:AF71" si="137">AE72+AE73</f>
        <v>5763645</v>
      </c>
      <c r="AF71" s="21">
        <f t="shared" si="137"/>
        <v>6952295</v>
      </c>
      <c r="AG71" s="19">
        <f>SUM(AH71:AJ71)</f>
        <v>14301928</v>
      </c>
      <c r="AH71" s="20">
        <f>AH72+AH73</f>
        <v>4570792</v>
      </c>
      <c r="AI71" s="21">
        <f t="shared" ref="AI71:AJ71" si="138">AI72+AI73</f>
        <v>4839412</v>
      </c>
      <c r="AJ71" s="21">
        <f t="shared" si="138"/>
        <v>4891724</v>
      </c>
    </row>
    <row r="72" spans="2:36" ht="15" customHeight="1">
      <c r="B72" s="194"/>
      <c r="C72" s="196" t="s">
        <v>11</v>
      </c>
      <c r="D72" s="196"/>
      <c r="E72" s="52">
        <f t="shared" si="131"/>
        <v>118412219</v>
      </c>
      <c r="F72" s="53">
        <f t="shared" si="131"/>
        <v>41729839</v>
      </c>
      <c r="G72" s="54">
        <f t="shared" si="131"/>
        <v>35427436</v>
      </c>
      <c r="H72" s="54">
        <f t="shared" si="131"/>
        <v>41254944</v>
      </c>
      <c r="I72" s="52">
        <f t="shared" ref="I72:I73" si="139">SUM(J72:L72)</f>
        <v>9087851</v>
      </c>
      <c r="J72" s="53">
        <v>2944216</v>
      </c>
      <c r="K72" s="54">
        <v>3103854</v>
      </c>
      <c r="L72" s="54">
        <v>3039781</v>
      </c>
      <c r="M72" s="52">
        <f t="shared" ref="M72:M73" si="140">SUM(N72:P72)</f>
        <v>18695061</v>
      </c>
      <c r="N72" s="53">
        <v>6741163</v>
      </c>
      <c r="O72" s="54">
        <v>5477778</v>
      </c>
      <c r="P72" s="54">
        <v>6476120</v>
      </c>
      <c r="Q72" s="52">
        <f t="shared" ref="Q72:Q73" si="141">SUM(R72:T72)</f>
        <v>19028609</v>
      </c>
      <c r="R72" s="53">
        <v>6957360</v>
      </c>
      <c r="S72" s="54">
        <v>5504685</v>
      </c>
      <c r="T72" s="54">
        <v>6566564</v>
      </c>
      <c r="U72" s="52">
        <f t="shared" ref="U72:U73" si="142">SUM(V72:X72)</f>
        <v>19077288</v>
      </c>
      <c r="V72" s="53">
        <v>6859407</v>
      </c>
      <c r="W72" s="54">
        <v>5539626</v>
      </c>
      <c r="X72" s="54">
        <v>6678255</v>
      </c>
      <c r="Y72" s="52">
        <f t="shared" ref="Y72:Y73" si="143">SUM(Z72:AB72)</f>
        <v>19120773</v>
      </c>
      <c r="Z72" s="53">
        <v>7044532</v>
      </c>
      <c r="AA72" s="54">
        <v>5343586</v>
      </c>
      <c r="AB72" s="54">
        <v>6732655</v>
      </c>
      <c r="AC72" s="52">
        <f t="shared" ref="AC72:AC73" si="144">SUM(AD72:AF72)</f>
        <v>19268359</v>
      </c>
      <c r="AD72" s="53">
        <v>6681869</v>
      </c>
      <c r="AE72" s="54">
        <v>5670245</v>
      </c>
      <c r="AF72" s="54">
        <v>6916245</v>
      </c>
      <c r="AG72" s="52">
        <f t="shared" ref="AG72:AG73" si="145">SUM(AH72:AJ72)</f>
        <v>14134278</v>
      </c>
      <c r="AH72" s="53">
        <v>4501292</v>
      </c>
      <c r="AI72" s="54">
        <v>4787662</v>
      </c>
      <c r="AJ72" s="54">
        <v>4845324</v>
      </c>
    </row>
    <row r="73" spans="2:36" ht="15" customHeight="1">
      <c r="B73" s="194"/>
      <c r="C73" s="197" t="s">
        <v>12</v>
      </c>
      <c r="D73" s="197"/>
      <c r="E73" s="25">
        <f t="shared" si="131"/>
        <v>1653750</v>
      </c>
      <c r="F73" s="26">
        <f t="shared" si="131"/>
        <v>779650</v>
      </c>
      <c r="G73" s="27">
        <f t="shared" si="131"/>
        <v>343000</v>
      </c>
      <c r="H73" s="27">
        <f t="shared" si="131"/>
        <v>531100</v>
      </c>
      <c r="I73" s="25">
        <f t="shared" si="139"/>
        <v>128350</v>
      </c>
      <c r="J73" s="26">
        <v>59800</v>
      </c>
      <c r="K73" s="27">
        <v>32800</v>
      </c>
      <c r="L73" s="27">
        <v>35750</v>
      </c>
      <c r="M73" s="25">
        <f t="shared" si="140"/>
        <v>475400</v>
      </c>
      <c r="N73" s="26">
        <v>189050</v>
      </c>
      <c r="O73" s="27">
        <v>83300</v>
      </c>
      <c r="P73" s="27">
        <v>203050</v>
      </c>
      <c r="Q73" s="25">
        <f t="shared" si="141"/>
        <v>264650</v>
      </c>
      <c r="R73" s="26">
        <v>156400</v>
      </c>
      <c r="S73" s="27">
        <v>25600</v>
      </c>
      <c r="T73" s="27">
        <v>82650</v>
      </c>
      <c r="U73" s="25">
        <f t="shared" si="142"/>
        <v>225550</v>
      </c>
      <c r="V73" s="26">
        <v>104450</v>
      </c>
      <c r="W73" s="27">
        <v>28600</v>
      </c>
      <c r="X73" s="27">
        <v>92500</v>
      </c>
      <c r="Y73" s="25">
        <f t="shared" si="143"/>
        <v>157250</v>
      </c>
      <c r="Z73" s="26">
        <v>95000</v>
      </c>
      <c r="AA73" s="27">
        <v>27550</v>
      </c>
      <c r="AB73" s="27">
        <v>34700</v>
      </c>
      <c r="AC73" s="25">
        <f t="shared" si="144"/>
        <v>234900</v>
      </c>
      <c r="AD73" s="26">
        <v>105450</v>
      </c>
      <c r="AE73" s="27">
        <v>93400</v>
      </c>
      <c r="AF73" s="27">
        <v>36050</v>
      </c>
      <c r="AG73" s="25">
        <f t="shared" si="145"/>
        <v>167650</v>
      </c>
      <c r="AH73" s="26">
        <v>69500</v>
      </c>
      <c r="AI73" s="27">
        <v>51750</v>
      </c>
      <c r="AJ73" s="27">
        <v>46400</v>
      </c>
    </row>
    <row r="74" spans="2:36" ht="15" customHeight="1">
      <c r="B74" s="203" t="s">
        <v>40</v>
      </c>
      <c r="C74" s="203"/>
      <c r="D74" s="203"/>
      <c r="E74" s="203" t="s">
        <v>96</v>
      </c>
      <c r="F74" s="203"/>
      <c r="G74" s="203"/>
      <c r="H74" s="203"/>
      <c r="I74" s="200">
        <v>45095</v>
      </c>
      <c r="J74" s="200"/>
      <c r="K74" s="200"/>
      <c r="L74" s="200"/>
      <c r="M74" s="199">
        <v>45096</v>
      </c>
      <c r="N74" s="199"/>
      <c r="O74" s="199"/>
      <c r="P74" s="199"/>
      <c r="Q74" s="199">
        <v>45097</v>
      </c>
      <c r="R74" s="199"/>
      <c r="S74" s="199"/>
      <c r="T74" s="199"/>
      <c r="U74" s="199">
        <v>45098</v>
      </c>
      <c r="V74" s="199"/>
      <c r="W74" s="199"/>
      <c r="X74" s="199"/>
      <c r="Y74" s="199">
        <v>45099</v>
      </c>
      <c r="Z74" s="199"/>
      <c r="AA74" s="199"/>
      <c r="AB74" s="199"/>
      <c r="AC74" s="223">
        <v>45100</v>
      </c>
      <c r="AD74" s="224"/>
      <c r="AE74" s="224"/>
      <c r="AF74" s="225"/>
      <c r="AG74" s="204">
        <v>45101</v>
      </c>
      <c r="AH74" s="204"/>
      <c r="AI74" s="204"/>
      <c r="AJ74" s="204"/>
    </row>
    <row r="75" spans="2:36" ht="15" customHeight="1">
      <c r="B75" s="201" t="s">
        <v>0</v>
      </c>
      <c r="C75" s="201"/>
      <c r="D75" s="201"/>
      <c r="E75" s="6" t="s">
        <v>41</v>
      </c>
      <c r="F75" s="7" t="s">
        <v>30</v>
      </c>
      <c r="G75" s="104" t="s">
        <v>42</v>
      </c>
      <c r="H75" s="16" t="s">
        <v>43</v>
      </c>
      <c r="I75" s="10" t="s">
        <v>14</v>
      </c>
      <c r="J75" s="11" t="s">
        <v>16</v>
      </c>
      <c r="K75" s="12" t="s">
        <v>18</v>
      </c>
      <c r="L75" s="12" t="s">
        <v>20</v>
      </c>
      <c r="M75" s="10" t="s">
        <v>14</v>
      </c>
      <c r="N75" s="11" t="s">
        <v>16</v>
      </c>
      <c r="O75" s="12" t="s">
        <v>18</v>
      </c>
      <c r="P75" s="12" t="s">
        <v>20</v>
      </c>
      <c r="Q75" s="10" t="s">
        <v>14</v>
      </c>
      <c r="R75" s="11" t="s">
        <v>16</v>
      </c>
      <c r="S75" s="12" t="s">
        <v>18</v>
      </c>
      <c r="T75" s="12" t="s">
        <v>20</v>
      </c>
      <c r="U75" s="10" t="s">
        <v>14</v>
      </c>
      <c r="V75" s="11" t="s">
        <v>16</v>
      </c>
      <c r="W75" s="12" t="s">
        <v>18</v>
      </c>
      <c r="X75" s="12" t="s">
        <v>20</v>
      </c>
      <c r="Y75" s="10" t="s">
        <v>14</v>
      </c>
      <c r="Z75" s="11" t="s">
        <v>16</v>
      </c>
      <c r="AA75" s="12" t="s">
        <v>18</v>
      </c>
      <c r="AB75" s="12" t="s">
        <v>20</v>
      </c>
      <c r="AC75" s="10" t="s">
        <v>14</v>
      </c>
      <c r="AD75" s="11" t="s">
        <v>16</v>
      </c>
      <c r="AE75" s="12" t="s">
        <v>18</v>
      </c>
      <c r="AF75" s="12" t="s">
        <v>20</v>
      </c>
      <c r="AG75" s="10" t="s">
        <v>14</v>
      </c>
      <c r="AH75" s="11" t="s">
        <v>16</v>
      </c>
      <c r="AI75" s="12" t="s">
        <v>18</v>
      </c>
      <c r="AJ75" s="12" t="s">
        <v>20</v>
      </c>
    </row>
    <row r="76" spans="2:36" ht="15" customHeight="1">
      <c r="B76" s="194" t="s">
        <v>9</v>
      </c>
      <c r="C76" s="195" t="s">
        <v>1</v>
      </c>
      <c r="D76" s="195"/>
      <c r="E76" s="19">
        <f t="shared" ref="E76:H78" si="146">I76+M76+Q76+U76+Y76+AC76+AG76</f>
        <v>206587</v>
      </c>
      <c r="F76" s="20">
        <f t="shared" si="146"/>
        <v>60872</v>
      </c>
      <c r="G76" s="21">
        <f t="shared" si="146"/>
        <v>64816</v>
      </c>
      <c r="H76" s="21">
        <f t="shared" si="146"/>
        <v>80899</v>
      </c>
      <c r="I76" s="19">
        <f>SUM(J76:L76)</f>
        <v>18767</v>
      </c>
      <c r="J76" s="20">
        <f>J77+J78</f>
        <v>5522</v>
      </c>
      <c r="K76" s="21">
        <f t="shared" ref="K76:L76" si="147">K77+K78</f>
        <v>6450</v>
      </c>
      <c r="L76" s="21">
        <f t="shared" si="147"/>
        <v>6795</v>
      </c>
      <c r="M76" s="19">
        <f>SUM(N76:P76)</f>
        <v>31999</v>
      </c>
      <c r="N76" s="20">
        <f>N77+N78</f>
        <v>9697</v>
      </c>
      <c r="O76" s="21">
        <f t="shared" ref="O76:P76" si="148">O77+O78</f>
        <v>9778</v>
      </c>
      <c r="P76" s="21">
        <f t="shared" si="148"/>
        <v>12524</v>
      </c>
      <c r="Q76" s="19">
        <f>SUM(R76:T76)</f>
        <v>33062</v>
      </c>
      <c r="R76" s="20">
        <f>R77+R78</f>
        <v>10050</v>
      </c>
      <c r="S76" s="21">
        <f t="shared" ref="S76:T76" si="149">S77+S78</f>
        <v>9972</v>
      </c>
      <c r="T76" s="21">
        <f t="shared" si="149"/>
        <v>13040</v>
      </c>
      <c r="U76" s="19">
        <f>SUM(V76:X76)</f>
        <v>31317</v>
      </c>
      <c r="V76" s="20">
        <f>V77+V78</f>
        <v>9226</v>
      </c>
      <c r="W76" s="21">
        <f t="shared" ref="W76:X76" si="150">W77+W78</f>
        <v>9648</v>
      </c>
      <c r="X76" s="21">
        <f t="shared" si="150"/>
        <v>12443</v>
      </c>
      <c r="Y76" s="19">
        <f>SUM(Z76:AB76)</f>
        <v>32405</v>
      </c>
      <c r="Z76" s="20">
        <f>Z77+Z78</f>
        <v>9342</v>
      </c>
      <c r="AA76" s="21">
        <f t="shared" ref="AA76:AB76" si="151">AA77+AA78</f>
        <v>9911</v>
      </c>
      <c r="AB76" s="21">
        <f t="shared" si="151"/>
        <v>13152</v>
      </c>
      <c r="AC76" s="19">
        <f>SUM(AD76:AF76)</f>
        <v>33437</v>
      </c>
      <c r="AD76" s="20">
        <f>AD77+AD78</f>
        <v>9630</v>
      </c>
      <c r="AE76" s="21">
        <f t="shared" ref="AE76:AF76" si="152">AE77+AE78</f>
        <v>10285</v>
      </c>
      <c r="AF76" s="21">
        <f t="shared" si="152"/>
        <v>13522</v>
      </c>
      <c r="AG76" s="19">
        <f>SUM(AH76:AJ76)</f>
        <v>25600</v>
      </c>
      <c r="AH76" s="20">
        <f>AH77+AH78</f>
        <v>7405</v>
      </c>
      <c r="AI76" s="21">
        <f t="shared" ref="AI76:AJ76" si="153">AI77+AI78</f>
        <v>8772</v>
      </c>
      <c r="AJ76" s="21">
        <f t="shared" si="153"/>
        <v>9423</v>
      </c>
    </row>
    <row r="77" spans="2:36" ht="15" customHeight="1">
      <c r="B77" s="194"/>
      <c r="C77" s="194" t="s">
        <v>2</v>
      </c>
      <c r="D77" s="4" t="s">
        <v>3</v>
      </c>
      <c r="E77" s="22">
        <f t="shared" si="146"/>
        <v>105545</v>
      </c>
      <c r="F77" s="23">
        <f t="shared" si="146"/>
        <v>31675</v>
      </c>
      <c r="G77" s="24">
        <f t="shared" si="146"/>
        <v>32693</v>
      </c>
      <c r="H77" s="24">
        <f t="shared" si="146"/>
        <v>41177</v>
      </c>
      <c r="I77" s="22">
        <f t="shared" ref="I77:I82" si="154">SUM(J77:L77)</f>
        <v>9448</v>
      </c>
      <c r="J77" s="23">
        <v>2737</v>
      </c>
      <c r="K77" s="24">
        <v>3277</v>
      </c>
      <c r="L77" s="24">
        <v>3434</v>
      </c>
      <c r="M77" s="22">
        <f t="shared" ref="M77:M82" si="155">SUM(N77:P77)</f>
        <v>16506</v>
      </c>
      <c r="N77" s="23">
        <v>5082</v>
      </c>
      <c r="O77" s="24">
        <v>4995</v>
      </c>
      <c r="P77" s="24">
        <v>6429</v>
      </c>
      <c r="Q77" s="22">
        <f t="shared" ref="Q77:Q82" si="156">SUM(R77:T77)</f>
        <v>16818</v>
      </c>
      <c r="R77" s="23">
        <v>5176</v>
      </c>
      <c r="S77" s="24">
        <v>5006</v>
      </c>
      <c r="T77" s="24">
        <v>6636</v>
      </c>
      <c r="U77" s="22">
        <f t="shared" ref="U77:U82" si="157">SUM(V77:X77)</f>
        <v>16003</v>
      </c>
      <c r="V77" s="23">
        <v>4862</v>
      </c>
      <c r="W77" s="24">
        <v>4817</v>
      </c>
      <c r="X77" s="24">
        <v>6324</v>
      </c>
      <c r="Y77" s="22">
        <f t="shared" ref="Y77:Y82" si="158">SUM(Z77:AB77)</f>
        <v>16611</v>
      </c>
      <c r="Z77" s="23">
        <v>4984</v>
      </c>
      <c r="AA77" s="24">
        <v>4970</v>
      </c>
      <c r="AB77" s="24">
        <v>6657</v>
      </c>
      <c r="AC77" s="22">
        <f t="shared" ref="AC77:AC82" si="159">SUM(AD77:AF77)</f>
        <v>17066</v>
      </c>
      <c r="AD77" s="23">
        <v>4985</v>
      </c>
      <c r="AE77" s="24">
        <v>5171</v>
      </c>
      <c r="AF77" s="24">
        <v>6910</v>
      </c>
      <c r="AG77" s="22">
        <f t="shared" ref="AG77:AG82" si="160">SUM(AH77:AJ77)</f>
        <v>13093</v>
      </c>
      <c r="AH77" s="23">
        <v>3849</v>
      </c>
      <c r="AI77" s="24">
        <v>4457</v>
      </c>
      <c r="AJ77" s="24">
        <v>4787</v>
      </c>
    </row>
    <row r="78" spans="2:36" ht="15" customHeight="1">
      <c r="B78" s="194"/>
      <c r="C78" s="194"/>
      <c r="D78" s="103" t="s">
        <v>4</v>
      </c>
      <c r="E78" s="25">
        <f t="shared" si="146"/>
        <v>101042</v>
      </c>
      <c r="F78" s="26">
        <f t="shared" si="146"/>
        <v>29197</v>
      </c>
      <c r="G78" s="27">
        <f t="shared" si="146"/>
        <v>32123</v>
      </c>
      <c r="H78" s="27">
        <f t="shared" si="146"/>
        <v>39722</v>
      </c>
      <c r="I78" s="25">
        <f t="shared" si="154"/>
        <v>9319</v>
      </c>
      <c r="J78" s="26">
        <v>2785</v>
      </c>
      <c r="K78" s="27">
        <v>3173</v>
      </c>
      <c r="L78" s="27">
        <v>3361</v>
      </c>
      <c r="M78" s="25">
        <f t="shared" si="155"/>
        <v>15493</v>
      </c>
      <c r="N78" s="26">
        <v>4615</v>
      </c>
      <c r="O78" s="27">
        <v>4783</v>
      </c>
      <c r="P78" s="27">
        <v>6095</v>
      </c>
      <c r="Q78" s="25">
        <f t="shared" si="156"/>
        <v>16244</v>
      </c>
      <c r="R78" s="26">
        <v>4874</v>
      </c>
      <c r="S78" s="27">
        <v>4966</v>
      </c>
      <c r="T78" s="27">
        <v>6404</v>
      </c>
      <c r="U78" s="25">
        <f t="shared" si="157"/>
        <v>15314</v>
      </c>
      <c r="V78" s="26">
        <v>4364</v>
      </c>
      <c r="W78" s="27">
        <v>4831</v>
      </c>
      <c r="X78" s="27">
        <v>6119</v>
      </c>
      <c r="Y78" s="25">
        <f t="shared" si="158"/>
        <v>15794</v>
      </c>
      <c r="Z78" s="26">
        <v>4358</v>
      </c>
      <c r="AA78" s="27">
        <v>4941</v>
      </c>
      <c r="AB78" s="27">
        <v>6495</v>
      </c>
      <c r="AC78" s="25">
        <f t="shared" si="159"/>
        <v>16371</v>
      </c>
      <c r="AD78" s="26">
        <v>4645</v>
      </c>
      <c r="AE78" s="27">
        <v>5114</v>
      </c>
      <c r="AF78" s="27">
        <v>6612</v>
      </c>
      <c r="AG78" s="25">
        <f t="shared" si="160"/>
        <v>12507</v>
      </c>
      <c r="AH78" s="26">
        <v>3556</v>
      </c>
      <c r="AI78" s="27">
        <v>4315</v>
      </c>
      <c r="AJ78" s="27">
        <v>4636</v>
      </c>
    </row>
    <row r="79" spans="2:36" ht="15" customHeight="1">
      <c r="B79" s="194"/>
      <c r="C79" s="202" t="s">
        <v>27</v>
      </c>
      <c r="D79" s="58" t="s">
        <v>28</v>
      </c>
      <c r="E79" s="59">
        <f>SUM(F79:H79)</f>
        <v>162220</v>
      </c>
      <c r="F79" s="60">
        <f>N76+R76+V76+Z76+AD76</f>
        <v>47945</v>
      </c>
      <c r="G79" s="61">
        <f>O76+S76+W76+AA76+AE76</f>
        <v>49594</v>
      </c>
      <c r="H79" s="61">
        <f>P76+T76+X76+AB76+AF76</f>
        <v>64681</v>
      </c>
      <c r="I79" s="59">
        <f t="shared" si="154"/>
        <v>0</v>
      </c>
      <c r="J79" s="60"/>
      <c r="K79" s="61"/>
      <c r="L79" s="61"/>
      <c r="M79" s="59">
        <f t="shared" si="155"/>
        <v>0</v>
      </c>
      <c r="N79" s="60"/>
      <c r="O79" s="61"/>
      <c r="P79" s="61"/>
      <c r="Q79" s="59">
        <f t="shared" si="156"/>
        <v>0</v>
      </c>
      <c r="R79" s="60"/>
      <c r="S79" s="61"/>
      <c r="T79" s="61"/>
      <c r="U79" s="59">
        <f t="shared" si="157"/>
        <v>0</v>
      </c>
      <c r="V79" s="60"/>
      <c r="W79" s="61"/>
      <c r="X79" s="61"/>
      <c r="Y79" s="59">
        <f t="shared" si="158"/>
        <v>0</v>
      </c>
      <c r="Z79" s="60"/>
      <c r="AA79" s="61"/>
      <c r="AB79" s="61"/>
      <c r="AC79" s="59">
        <f t="shared" si="159"/>
        <v>0</v>
      </c>
      <c r="AD79" s="60"/>
      <c r="AE79" s="61"/>
      <c r="AF79" s="61"/>
      <c r="AG79" s="59">
        <f t="shared" si="160"/>
        <v>0</v>
      </c>
      <c r="AH79" s="60"/>
      <c r="AI79" s="61"/>
      <c r="AJ79" s="61"/>
    </row>
    <row r="80" spans="2:36" ht="15" customHeight="1">
      <c r="B80" s="194"/>
      <c r="C80" s="202"/>
      <c r="D80" s="62" t="s">
        <v>29</v>
      </c>
      <c r="E80" s="63">
        <f>SUM(F80:H80)</f>
        <v>44367</v>
      </c>
      <c r="F80" s="64">
        <f>J76+AH76</f>
        <v>12927</v>
      </c>
      <c r="G80" s="65">
        <f>K76+AI76</f>
        <v>15222</v>
      </c>
      <c r="H80" s="65">
        <f>L76+AJ76</f>
        <v>16218</v>
      </c>
      <c r="I80" s="63">
        <f t="shared" si="154"/>
        <v>0</v>
      </c>
      <c r="J80" s="64"/>
      <c r="K80" s="65"/>
      <c r="L80" s="65"/>
      <c r="M80" s="63">
        <f t="shared" si="155"/>
        <v>0</v>
      </c>
      <c r="N80" s="64"/>
      <c r="O80" s="65"/>
      <c r="P80" s="65"/>
      <c r="Q80" s="63">
        <f t="shared" si="156"/>
        <v>0</v>
      </c>
      <c r="R80" s="64"/>
      <c r="S80" s="65"/>
      <c r="T80" s="65"/>
      <c r="U80" s="63">
        <f t="shared" si="157"/>
        <v>0</v>
      </c>
      <c r="V80" s="64"/>
      <c r="W80" s="65"/>
      <c r="X80" s="65"/>
      <c r="Y80" s="63">
        <f t="shared" si="158"/>
        <v>0</v>
      </c>
      <c r="Z80" s="64"/>
      <c r="AA80" s="65"/>
      <c r="AB80" s="65"/>
      <c r="AC80" s="63">
        <f t="shared" si="159"/>
        <v>0</v>
      </c>
      <c r="AD80" s="64"/>
      <c r="AE80" s="65"/>
      <c r="AF80" s="65"/>
      <c r="AG80" s="63">
        <f t="shared" si="160"/>
        <v>0</v>
      </c>
      <c r="AH80" s="64"/>
      <c r="AI80" s="65"/>
      <c r="AJ80" s="65"/>
    </row>
    <row r="81" spans="2:36" ht="15" customHeight="1">
      <c r="B81" s="194"/>
      <c r="C81" s="194" t="s">
        <v>5</v>
      </c>
      <c r="D81" s="4" t="s">
        <v>6</v>
      </c>
      <c r="E81" s="22">
        <f t="shared" ref="E81:H82" si="161">I81+M81+Q81+U81+Y81+AC81+AG81</f>
        <v>170698</v>
      </c>
      <c r="F81" s="23">
        <f t="shared" si="161"/>
        <v>50638</v>
      </c>
      <c r="G81" s="24">
        <f t="shared" si="161"/>
        <v>52699</v>
      </c>
      <c r="H81" s="24">
        <f t="shared" si="161"/>
        <v>67361</v>
      </c>
      <c r="I81" s="22">
        <f t="shared" si="154"/>
        <v>14647</v>
      </c>
      <c r="J81" s="23">
        <v>4384</v>
      </c>
      <c r="K81" s="24">
        <v>4867</v>
      </c>
      <c r="L81" s="24">
        <v>5396</v>
      </c>
      <c r="M81" s="22">
        <f t="shared" si="155"/>
        <v>26875</v>
      </c>
      <c r="N81" s="23">
        <v>8232</v>
      </c>
      <c r="O81" s="24">
        <v>8138</v>
      </c>
      <c r="P81" s="24">
        <v>10505</v>
      </c>
      <c r="Q81" s="22">
        <f t="shared" si="156"/>
        <v>27748</v>
      </c>
      <c r="R81" s="23">
        <v>8424</v>
      </c>
      <c r="S81" s="24">
        <v>8294</v>
      </c>
      <c r="T81" s="24">
        <v>11030</v>
      </c>
      <c r="U81" s="22">
        <f t="shared" si="157"/>
        <v>26454</v>
      </c>
      <c r="V81" s="23">
        <v>7862</v>
      </c>
      <c r="W81" s="24">
        <v>8040</v>
      </c>
      <c r="X81" s="24">
        <v>10552</v>
      </c>
      <c r="Y81" s="22">
        <f t="shared" si="158"/>
        <v>26805</v>
      </c>
      <c r="Z81" s="23">
        <v>7735</v>
      </c>
      <c r="AA81" s="24">
        <v>8052</v>
      </c>
      <c r="AB81" s="24">
        <v>11018</v>
      </c>
      <c r="AC81" s="22">
        <f t="shared" si="159"/>
        <v>27782</v>
      </c>
      <c r="AD81" s="23">
        <v>8072</v>
      </c>
      <c r="AE81" s="24">
        <v>8406</v>
      </c>
      <c r="AF81" s="24">
        <v>11304</v>
      </c>
      <c r="AG81" s="22">
        <f t="shared" si="160"/>
        <v>20387</v>
      </c>
      <c r="AH81" s="23">
        <v>5929</v>
      </c>
      <c r="AI81" s="24">
        <v>6902</v>
      </c>
      <c r="AJ81" s="24">
        <v>7556</v>
      </c>
    </row>
    <row r="82" spans="2:36" ht="15" customHeight="1">
      <c r="B82" s="194"/>
      <c r="C82" s="194"/>
      <c r="D82" s="5" t="s">
        <v>7</v>
      </c>
      <c r="E82" s="28">
        <f t="shared" si="161"/>
        <v>35889</v>
      </c>
      <c r="F82" s="29">
        <f t="shared" si="161"/>
        <v>10234</v>
      </c>
      <c r="G82" s="30">
        <f t="shared" si="161"/>
        <v>12117</v>
      </c>
      <c r="H82" s="30">
        <f t="shared" si="161"/>
        <v>13538</v>
      </c>
      <c r="I82" s="28">
        <f t="shared" si="154"/>
        <v>4120</v>
      </c>
      <c r="J82" s="29">
        <v>1138</v>
      </c>
      <c r="K82" s="30">
        <v>1583</v>
      </c>
      <c r="L82" s="30">
        <v>1399</v>
      </c>
      <c r="M82" s="28">
        <f t="shared" si="155"/>
        <v>5124</v>
      </c>
      <c r="N82" s="29">
        <v>1465</v>
      </c>
      <c r="O82" s="30">
        <v>1640</v>
      </c>
      <c r="P82" s="30">
        <v>2019</v>
      </c>
      <c r="Q82" s="28">
        <f t="shared" si="156"/>
        <v>5314</v>
      </c>
      <c r="R82" s="29">
        <v>1626</v>
      </c>
      <c r="S82" s="30">
        <v>1678</v>
      </c>
      <c r="T82" s="30">
        <v>2010</v>
      </c>
      <c r="U82" s="28">
        <f t="shared" si="157"/>
        <v>4863</v>
      </c>
      <c r="V82" s="29">
        <v>1364</v>
      </c>
      <c r="W82" s="30">
        <v>1608</v>
      </c>
      <c r="X82" s="30">
        <v>1891</v>
      </c>
      <c r="Y82" s="28">
        <f t="shared" si="158"/>
        <v>5600</v>
      </c>
      <c r="Z82" s="29">
        <v>1607</v>
      </c>
      <c r="AA82" s="30">
        <v>1859</v>
      </c>
      <c r="AB82" s="30">
        <v>2134</v>
      </c>
      <c r="AC82" s="28">
        <f t="shared" si="159"/>
        <v>5655</v>
      </c>
      <c r="AD82" s="29">
        <v>1558</v>
      </c>
      <c r="AE82" s="30">
        <v>1879</v>
      </c>
      <c r="AF82" s="30">
        <v>2218</v>
      </c>
      <c r="AG82" s="28">
        <f t="shared" si="160"/>
        <v>5213</v>
      </c>
      <c r="AH82" s="29">
        <v>1476</v>
      </c>
      <c r="AI82" s="30">
        <v>1870</v>
      </c>
      <c r="AJ82" s="30">
        <v>1867</v>
      </c>
    </row>
    <row r="83" spans="2:36" ht="15" customHeight="1">
      <c r="B83" s="194"/>
      <c r="C83" s="194"/>
      <c r="D83" s="103" t="s">
        <v>8</v>
      </c>
      <c r="E83" s="49">
        <f>E82/E76</f>
        <v>0.17372341918900996</v>
      </c>
      <c r="F83" s="50">
        <f t="shared" ref="F83:H83" si="162">F82/F76</f>
        <v>0.16812327506899724</v>
      </c>
      <c r="G83" s="51">
        <f t="shared" si="162"/>
        <v>0.18694458158479388</v>
      </c>
      <c r="H83" s="51">
        <f t="shared" si="162"/>
        <v>0.16734446655706497</v>
      </c>
      <c r="I83" s="49">
        <f>I82/I76</f>
        <v>0.21953428891138702</v>
      </c>
      <c r="J83" s="50">
        <f t="shared" ref="J83:L83" si="163">J82/J76</f>
        <v>0.20608475190148498</v>
      </c>
      <c r="K83" s="51">
        <f t="shared" si="163"/>
        <v>0.2454263565891473</v>
      </c>
      <c r="L83" s="51">
        <f t="shared" si="163"/>
        <v>0.20588668138337013</v>
      </c>
      <c r="M83" s="49">
        <f>M82/M76</f>
        <v>0.16013000406262695</v>
      </c>
      <c r="N83" s="50">
        <f t="shared" ref="N83:P83" si="164">N82/N76</f>
        <v>0.15107765288233474</v>
      </c>
      <c r="O83" s="51">
        <f t="shared" si="164"/>
        <v>0.16772346083043568</v>
      </c>
      <c r="P83" s="51">
        <f t="shared" si="164"/>
        <v>0.1612104758862983</v>
      </c>
      <c r="Q83" s="49">
        <f>Q82/Q76</f>
        <v>0.16072832859476135</v>
      </c>
      <c r="R83" s="50">
        <f t="shared" ref="R83:T83" si="165">R82/R76</f>
        <v>0.16179104477611941</v>
      </c>
      <c r="S83" s="51">
        <f t="shared" si="165"/>
        <v>0.16827115924588848</v>
      </c>
      <c r="T83" s="51">
        <f t="shared" si="165"/>
        <v>0.15414110429447853</v>
      </c>
      <c r="U83" s="49">
        <f>U82/U76</f>
        <v>0.15528307309129227</v>
      </c>
      <c r="V83" s="50">
        <f t="shared" ref="V83:X83" si="166">V82/V76</f>
        <v>0.14784305224365923</v>
      </c>
      <c r="W83" s="51">
        <f t="shared" si="166"/>
        <v>0.16666666666666666</v>
      </c>
      <c r="X83" s="51">
        <f t="shared" si="166"/>
        <v>0.15197299686570762</v>
      </c>
      <c r="Y83" s="49">
        <f>Y82/Y76</f>
        <v>0.17281283752507329</v>
      </c>
      <c r="Z83" s="50">
        <f t="shared" ref="Z83:AB83" si="167">Z82/Z76</f>
        <v>0.17201883964889744</v>
      </c>
      <c r="AA83" s="51">
        <f t="shared" si="167"/>
        <v>0.18756936736958935</v>
      </c>
      <c r="AB83" s="51">
        <f t="shared" si="167"/>
        <v>0.1622566909975669</v>
      </c>
      <c r="AC83" s="49">
        <f>AC82/AC76</f>
        <v>0.16912402428447529</v>
      </c>
      <c r="AD83" s="50">
        <f t="shared" ref="AD83:AF83" si="168">AD82/AD76</f>
        <v>0.16178608515057114</v>
      </c>
      <c r="AE83" s="51">
        <f t="shared" si="168"/>
        <v>0.18269324258629072</v>
      </c>
      <c r="AF83" s="51">
        <f t="shared" si="168"/>
        <v>0.16402898979440911</v>
      </c>
      <c r="AG83" s="49">
        <f>AG82/AG76</f>
        <v>0.20363281250000001</v>
      </c>
      <c r="AH83" s="50">
        <f t="shared" ref="AH83:AJ83" si="169">AH82/AH76</f>
        <v>0.19932478055367994</v>
      </c>
      <c r="AI83" s="51">
        <f t="shared" si="169"/>
        <v>0.2131782945736434</v>
      </c>
      <c r="AJ83" s="51">
        <f t="shared" si="169"/>
        <v>0.19813222965085428</v>
      </c>
    </row>
    <row r="84" spans="2:36" ht="15" customHeight="1">
      <c r="B84" s="194" t="s">
        <v>13</v>
      </c>
      <c r="C84" s="195" t="s">
        <v>10</v>
      </c>
      <c r="D84" s="195"/>
      <c r="E84" s="19">
        <f t="shared" ref="E84:H86" si="170">I84+M84+Q84+U84+Y84+AC84+AG84</f>
        <v>112082868</v>
      </c>
      <c r="F84" s="20">
        <f t="shared" si="170"/>
        <v>36739541</v>
      </c>
      <c r="G84" s="21">
        <f t="shared" si="170"/>
        <v>34741775</v>
      </c>
      <c r="H84" s="21">
        <f t="shared" si="170"/>
        <v>40601552</v>
      </c>
      <c r="I84" s="19">
        <f>SUM(J84:L84)</f>
        <v>9772374</v>
      </c>
      <c r="J84" s="20">
        <f>J85+J86</f>
        <v>3169727</v>
      </c>
      <c r="K84" s="21">
        <f t="shared" ref="K84:L84" si="171">K85+K86</f>
        <v>3328165</v>
      </c>
      <c r="L84" s="21">
        <f t="shared" si="171"/>
        <v>3274482</v>
      </c>
      <c r="M84" s="19">
        <f>SUM(N84:P84)</f>
        <v>17906152</v>
      </c>
      <c r="N84" s="20">
        <f>N85+N86</f>
        <v>5959570</v>
      </c>
      <c r="O84" s="21">
        <f t="shared" ref="O84:P84" si="172">O85+O86</f>
        <v>5495124</v>
      </c>
      <c r="P84" s="21">
        <f t="shared" si="172"/>
        <v>6451458</v>
      </c>
      <c r="Q84" s="19">
        <f>SUM(R84:T84)</f>
        <v>17769011</v>
      </c>
      <c r="R84" s="20">
        <f>R85+R86</f>
        <v>5860143</v>
      </c>
      <c r="S84" s="21">
        <f t="shared" ref="S84:T84" si="173">S85+S86</f>
        <v>5332808</v>
      </c>
      <c r="T84" s="21">
        <f t="shared" si="173"/>
        <v>6576060</v>
      </c>
      <c r="U84" s="19">
        <f>SUM(V84:X84)</f>
        <v>17007394</v>
      </c>
      <c r="V84" s="20">
        <f>V85+V86</f>
        <v>5622436</v>
      </c>
      <c r="W84" s="21">
        <f t="shared" ref="W84:X84" si="174">W85+W86</f>
        <v>5123003</v>
      </c>
      <c r="X84" s="21">
        <f t="shared" si="174"/>
        <v>6261955</v>
      </c>
      <c r="Y84" s="19">
        <f>SUM(Z84:AB84)</f>
        <v>17588507</v>
      </c>
      <c r="Z84" s="20">
        <f>Z85+Z86</f>
        <v>5791788</v>
      </c>
      <c r="AA84" s="21">
        <f t="shared" ref="AA84:AB84" si="175">AA85+AA86</f>
        <v>5210686</v>
      </c>
      <c r="AB84" s="21">
        <f t="shared" si="175"/>
        <v>6586033</v>
      </c>
      <c r="AC84" s="19">
        <f>SUM(AD84:AF84)</f>
        <v>18283079</v>
      </c>
      <c r="AD84" s="20">
        <f>AD85+AD86</f>
        <v>5851077</v>
      </c>
      <c r="AE84" s="21">
        <f t="shared" ref="AE84:AF84" si="176">AE85+AE86</f>
        <v>5580916</v>
      </c>
      <c r="AF84" s="21">
        <f t="shared" si="176"/>
        <v>6851086</v>
      </c>
      <c r="AG84" s="19">
        <f>SUM(AH84:AJ84)</f>
        <v>13756351</v>
      </c>
      <c r="AH84" s="20">
        <f>AH85+AH86</f>
        <v>4484800</v>
      </c>
      <c r="AI84" s="21">
        <f t="shared" ref="AI84:AJ84" si="177">AI85+AI86</f>
        <v>4671073</v>
      </c>
      <c r="AJ84" s="21">
        <f t="shared" si="177"/>
        <v>4600478</v>
      </c>
    </row>
    <row r="85" spans="2:36" ht="15" customHeight="1">
      <c r="B85" s="194"/>
      <c r="C85" s="196" t="s">
        <v>11</v>
      </c>
      <c r="D85" s="196"/>
      <c r="E85" s="52">
        <f t="shared" si="170"/>
        <v>110607668</v>
      </c>
      <c r="F85" s="53">
        <f t="shared" si="170"/>
        <v>36197441</v>
      </c>
      <c r="G85" s="54">
        <f t="shared" si="170"/>
        <v>34305475</v>
      </c>
      <c r="H85" s="54">
        <f t="shared" si="170"/>
        <v>40104752</v>
      </c>
      <c r="I85" s="52">
        <f t="shared" ref="I85:I86" si="178">SUM(J85:L85)</f>
        <v>9588774</v>
      </c>
      <c r="J85" s="53">
        <v>3065677</v>
      </c>
      <c r="K85" s="54">
        <v>3292565</v>
      </c>
      <c r="L85" s="54">
        <v>3230532</v>
      </c>
      <c r="M85" s="52">
        <f t="shared" ref="M85:M86" si="179">SUM(N85:P85)</f>
        <v>17552352</v>
      </c>
      <c r="N85" s="53">
        <v>5863570</v>
      </c>
      <c r="O85" s="54">
        <v>5386774</v>
      </c>
      <c r="P85" s="54">
        <v>6302008</v>
      </c>
      <c r="Q85" s="52">
        <f t="shared" ref="Q85:Q86" si="180">SUM(R85:T85)</f>
        <v>17616261</v>
      </c>
      <c r="R85" s="53">
        <v>5827693</v>
      </c>
      <c r="S85" s="54">
        <v>5318658</v>
      </c>
      <c r="T85" s="54">
        <v>6469910</v>
      </c>
      <c r="U85" s="52">
        <f t="shared" ref="U85:U86" si="181">SUM(V85:X85)</f>
        <v>16930894</v>
      </c>
      <c r="V85" s="53">
        <v>5593336</v>
      </c>
      <c r="W85" s="54">
        <v>5101303</v>
      </c>
      <c r="X85" s="54">
        <v>6236255</v>
      </c>
      <c r="Y85" s="52">
        <f t="shared" ref="Y85:Y86" si="182">SUM(Z85:AB85)</f>
        <v>17481757</v>
      </c>
      <c r="Z85" s="53">
        <v>5758938</v>
      </c>
      <c r="AA85" s="54">
        <v>5172836</v>
      </c>
      <c r="AB85" s="54">
        <v>6549983</v>
      </c>
      <c r="AC85" s="52">
        <f t="shared" ref="AC85:AC86" si="183">SUM(AD85:AF85)</f>
        <v>17923679</v>
      </c>
      <c r="AD85" s="53">
        <v>5732527</v>
      </c>
      <c r="AE85" s="54">
        <v>5420316</v>
      </c>
      <c r="AF85" s="54">
        <v>6770836</v>
      </c>
      <c r="AG85" s="52">
        <f t="shared" ref="AG85:AG86" si="184">SUM(AH85:AJ85)</f>
        <v>13513951</v>
      </c>
      <c r="AH85" s="53">
        <v>4355700</v>
      </c>
      <c r="AI85" s="54">
        <v>4613023</v>
      </c>
      <c r="AJ85" s="54">
        <v>4545228</v>
      </c>
    </row>
    <row r="86" spans="2:36" ht="15" customHeight="1">
      <c r="B86" s="194"/>
      <c r="C86" s="197" t="s">
        <v>12</v>
      </c>
      <c r="D86" s="197"/>
      <c r="E86" s="25">
        <f t="shared" si="170"/>
        <v>1475200</v>
      </c>
      <c r="F86" s="26">
        <f t="shared" si="170"/>
        <v>542100</v>
      </c>
      <c r="G86" s="27">
        <f t="shared" si="170"/>
        <v>436300</v>
      </c>
      <c r="H86" s="27">
        <f t="shared" si="170"/>
        <v>496800</v>
      </c>
      <c r="I86" s="25">
        <f t="shared" si="178"/>
        <v>183600</v>
      </c>
      <c r="J86" s="26">
        <v>104050</v>
      </c>
      <c r="K86" s="27">
        <v>35600</v>
      </c>
      <c r="L86" s="27">
        <v>43950</v>
      </c>
      <c r="M86" s="25">
        <f t="shared" si="179"/>
        <v>353800</v>
      </c>
      <c r="N86" s="26">
        <v>96000</v>
      </c>
      <c r="O86" s="27">
        <v>108350</v>
      </c>
      <c r="P86" s="27">
        <v>149450</v>
      </c>
      <c r="Q86" s="25">
        <f t="shared" si="180"/>
        <v>152750</v>
      </c>
      <c r="R86" s="26">
        <v>32450</v>
      </c>
      <c r="S86" s="27">
        <v>14150</v>
      </c>
      <c r="T86" s="27">
        <v>106150</v>
      </c>
      <c r="U86" s="25">
        <f t="shared" si="181"/>
        <v>76500</v>
      </c>
      <c r="V86" s="26">
        <v>29100</v>
      </c>
      <c r="W86" s="27">
        <v>21700</v>
      </c>
      <c r="X86" s="27">
        <v>25700</v>
      </c>
      <c r="Y86" s="25">
        <f t="shared" si="182"/>
        <v>106750</v>
      </c>
      <c r="Z86" s="26">
        <v>32850</v>
      </c>
      <c r="AA86" s="27">
        <v>37850</v>
      </c>
      <c r="AB86" s="27">
        <v>36050</v>
      </c>
      <c r="AC86" s="25">
        <f t="shared" si="183"/>
        <v>359400</v>
      </c>
      <c r="AD86" s="26">
        <v>118550</v>
      </c>
      <c r="AE86" s="27">
        <v>160600</v>
      </c>
      <c r="AF86" s="27">
        <v>80250</v>
      </c>
      <c r="AG86" s="25">
        <f t="shared" si="184"/>
        <v>242400</v>
      </c>
      <c r="AH86" s="26">
        <v>129100</v>
      </c>
      <c r="AI86" s="27">
        <v>58050</v>
      </c>
      <c r="AJ86" s="27">
        <v>55250</v>
      </c>
    </row>
    <row r="87" spans="2:36" ht="15" customHeight="1">
      <c r="B87" s="203" t="s">
        <v>40</v>
      </c>
      <c r="C87" s="203"/>
      <c r="D87" s="203"/>
      <c r="E87" s="203" t="s">
        <v>97</v>
      </c>
      <c r="F87" s="203"/>
      <c r="G87" s="203"/>
      <c r="H87" s="203"/>
      <c r="I87" s="200">
        <v>45102</v>
      </c>
      <c r="J87" s="200"/>
      <c r="K87" s="200"/>
      <c r="L87" s="200"/>
      <c r="M87" s="199">
        <v>45103</v>
      </c>
      <c r="N87" s="199"/>
      <c r="O87" s="199"/>
      <c r="P87" s="199"/>
      <c r="Q87" s="199">
        <v>45104</v>
      </c>
      <c r="R87" s="199"/>
      <c r="S87" s="199"/>
      <c r="T87" s="199"/>
      <c r="U87" s="198">
        <v>45105</v>
      </c>
      <c r="V87" s="198"/>
      <c r="W87" s="198"/>
      <c r="X87" s="198"/>
      <c r="Y87" s="199">
        <v>45106</v>
      </c>
      <c r="Z87" s="199"/>
      <c r="AA87" s="199"/>
      <c r="AB87" s="199"/>
      <c r="AC87" s="223">
        <v>45107</v>
      </c>
      <c r="AD87" s="224"/>
      <c r="AE87" s="224"/>
      <c r="AF87" s="225"/>
      <c r="AG87" s="111"/>
      <c r="AH87" s="112"/>
      <c r="AI87" s="112"/>
      <c r="AJ87" s="112"/>
    </row>
    <row r="88" spans="2:36" ht="15" customHeight="1">
      <c r="B88" s="201" t="s">
        <v>0</v>
      </c>
      <c r="C88" s="201"/>
      <c r="D88" s="201"/>
      <c r="E88" s="6" t="s">
        <v>41</v>
      </c>
      <c r="F88" s="7" t="s">
        <v>30</v>
      </c>
      <c r="G88" s="104" t="s">
        <v>42</v>
      </c>
      <c r="H88" s="16" t="s">
        <v>43</v>
      </c>
      <c r="I88" s="10" t="s">
        <v>14</v>
      </c>
      <c r="J88" s="11" t="s">
        <v>16</v>
      </c>
      <c r="K88" s="12" t="s">
        <v>18</v>
      </c>
      <c r="L88" s="12" t="s">
        <v>20</v>
      </c>
      <c r="M88" s="10" t="s">
        <v>14</v>
      </c>
      <c r="N88" s="11" t="s">
        <v>16</v>
      </c>
      <c r="O88" s="12" t="s">
        <v>18</v>
      </c>
      <c r="P88" s="12" t="s">
        <v>20</v>
      </c>
      <c r="Q88" s="10" t="s">
        <v>14</v>
      </c>
      <c r="R88" s="11" t="s">
        <v>16</v>
      </c>
      <c r="S88" s="12" t="s">
        <v>18</v>
      </c>
      <c r="T88" s="12" t="s">
        <v>20</v>
      </c>
      <c r="U88" s="10" t="s">
        <v>14</v>
      </c>
      <c r="V88" s="11" t="s">
        <v>16</v>
      </c>
      <c r="W88" s="12" t="s">
        <v>18</v>
      </c>
      <c r="X88" s="12" t="s">
        <v>20</v>
      </c>
      <c r="Y88" s="10" t="s">
        <v>14</v>
      </c>
      <c r="Z88" s="11" t="s">
        <v>16</v>
      </c>
      <c r="AA88" s="12" t="s">
        <v>18</v>
      </c>
      <c r="AB88" s="12" t="s">
        <v>20</v>
      </c>
      <c r="AC88" s="10" t="s">
        <v>14</v>
      </c>
      <c r="AD88" s="11" t="s">
        <v>16</v>
      </c>
      <c r="AE88" s="12" t="s">
        <v>18</v>
      </c>
      <c r="AF88" s="12" t="s">
        <v>20</v>
      </c>
      <c r="AG88" s="106"/>
      <c r="AH88" s="81"/>
      <c r="AI88" s="81"/>
      <c r="AJ88" s="81"/>
    </row>
    <row r="89" spans="2:36" ht="15" customHeight="1">
      <c r="B89" s="194" t="s">
        <v>9</v>
      </c>
      <c r="C89" s="195" t="s">
        <v>1</v>
      </c>
      <c r="D89" s="195"/>
      <c r="E89" s="19">
        <f t="shared" ref="E89:H91" si="185">I89+M89+Q89+U89+Y89+AC89+AG89</f>
        <v>172009</v>
      </c>
      <c r="F89" s="20">
        <f t="shared" si="185"/>
        <v>49293</v>
      </c>
      <c r="G89" s="21">
        <f t="shared" si="185"/>
        <v>53549</v>
      </c>
      <c r="H89" s="21">
        <f t="shared" si="185"/>
        <v>69167</v>
      </c>
      <c r="I89" s="19">
        <f>SUM(J89:L89)</f>
        <v>18989</v>
      </c>
      <c r="J89" s="20">
        <f>J90+J91</f>
        <v>5543</v>
      </c>
      <c r="K89" s="21">
        <f t="shared" ref="K89:L89" si="186">K90+K91</f>
        <v>6507</v>
      </c>
      <c r="L89" s="21">
        <f t="shared" si="186"/>
        <v>6939</v>
      </c>
      <c r="M89" s="19">
        <f>SUM(N89:P89)</f>
        <v>28853</v>
      </c>
      <c r="N89" s="20">
        <f>N90+N91</f>
        <v>8240</v>
      </c>
      <c r="O89" s="21">
        <f t="shared" ref="O89:P89" si="187">O90+O91</f>
        <v>8786</v>
      </c>
      <c r="P89" s="21">
        <f t="shared" si="187"/>
        <v>11827</v>
      </c>
      <c r="Q89" s="19">
        <f>SUM(R89:T89)</f>
        <v>31603</v>
      </c>
      <c r="R89" s="20">
        <f>R90+R91</f>
        <v>9136</v>
      </c>
      <c r="S89" s="21">
        <f t="shared" ref="S89:T89" si="188">S90+S91</f>
        <v>9527</v>
      </c>
      <c r="T89" s="21">
        <f t="shared" si="188"/>
        <v>12940</v>
      </c>
      <c r="U89" s="19">
        <f>SUM(V89:X89)</f>
        <v>30964</v>
      </c>
      <c r="V89" s="20">
        <f>V90+V91</f>
        <v>8549</v>
      </c>
      <c r="W89" s="21">
        <f t="shared" ref="W89:X89" si="189">W90+W91</f>
        <v>9470</v>
      </c>
      <c r="X89" s="21">
        <f t="shared" si="189"/>
        <v>12945</v>
      </c>
      <c r="Y89" s="19">
        <f>SUM(Z89:AB89)</f>
        <v>28816</v>
      </c>
      <c r="Z89" s="20">
        <f>Z90+Z91</f>
        <v>8277</v>
      </c>
      <c r="AA89" s="21">
        <f t="shared" ref="AA89:AB89" si="190">AA90+AA91</f>
        <v>9064</v>
      </c>
      <c r="AB89" s="21">
        <f t="shared" si="190"/>
        <v>11475</v>
      </c>
      <c r="AC89" s="19">
        <f>SUM(AD89:AF89)</f>
        <v>32784</v>
      </c>
      <c r="AD89" s="20">
        <f>AD90+AD91</f>
        <v>9548</v>
      </c>
      <c r="AE89" s="21">
        <f t="shared" ref="AE89:AF89" si="191">AE90+AE91</f>
        <v>10195</v>
      </c>
      <c r="AF89" s="21">
        <f t="shared" si="191"/>
        <v>13041</v>
      </c>
      <c r="AG89" s="107"/>
      <c r="AH89" s="83"/>
      <c r="AI89" s="83"/>
      <c r="AJ89" s="83"/>
    </row>
    <row r="90" spans="2:36" ht="15" customHeight="1">
      <c r="B90" s="194"/>
      <c r="C90" s="194" t="s">
        <v>2</v>
      </c>
      <c r="D90" s="4" t="s">
        <v>3</v>
      </c>
      <c r="E90" s="22">
        <f t="shared" si="185"/>
        <v>87973</v>
      </c>
      <c r="F90" s="23">
        <f t="shared" si="185"/>
        <v>25556</v>
      </c>
      <c r="G90" s="24">
        <f t="shared" si="185"/>
        <v>27040</v>
      </c>
      <c r="H90" s="24">
        <f t="shared" si="185"/>
        <v>35377</v>
      </c>
      <c r="I90" s="22">
        <f t="shared" ref="I90:I95" si="192">SUM(J90:L90)</f>
        <v>9679</v>
      </c>
      <c r="J90" s="23">
        <v>2782</v>
      </c>
      <c r="K90" s="24">
        <v>3327</v>
      </c>
      <c r="L90" s="24">
        <v>3570</v>
      </c>
      <c r="M90" s="22">
        <f t="shared" ref="M90:M95" si="193">SUM(N90:P90)</f>
        <v>14884</v>
      </c>
      <c r="N90" s="23">
        <v>4389</v>
      </c>
      <c r="O90" s="24">
        <v>4432</v>
      </c>
      <c r="P90" s="24">
        <v>6063</v>
      </c>
      <c r="Q90" s="22">
        <f t="shared" ref="Q90:Q95" si="194">SUM(R90:T90)</f>
        <v>16058</v>
      </c>
      <c r="R90" s="23">
        <v>4700</v>
      </c>
      <c r="S90" s="24">
        <v>4813</v>
      </c>
      <c r="T90" s="24">
        <v>6545</v>
      </c>
      <c r="U90" s="22">
        <f t="shared" ref="U90:U95" si="195">SUM(V90:X90)</f>
        <v>15500</v>
      </c>
      <c r="V90" s="23">
        <v>4263</v>
      </c>
      <c r="W90" s="24">
        <v>4565</v>
      </c>
      <c r="X90" s="24">
        <v>6672</v>
      </c>
      <c r="Y90" s="22">
        <f t="shared" ref="Y90:Y95" si="196">SUM(Z90:AB90)</f>
        <v>15206</v>
      </c>
      <c r="Z90" s="23">
        <v>4506</v>
      </c>
      <c r="AA90" s="24">
        <v>4794</v>
      </c>
      <c r="AB90" s="24">
        <v>5906</v>
      </c>
      <c r="AC90" s="22">
        <f t="shared" ref="AC90:AC95" si="197">SUM(AD90:AF90)</f>
        <v>16646</v>
      </c>
      <c r="AD90" s="23">
        <v>4916</v>
      </c>
      <c r="AE90" s="24">
        <v>5109</v>
      </c>
      <c r="AF90" s="24">
        <v>6621</v>
      </c>
      <c r="AG90" s="108"/>
      <c r="AH90" s="83"/>
      <c r="AI90" s="83"/>
      <c r="AJ90" s="83"/>
    </row>
    <row r="91" spans="2:36" ht="15" customHeight="1">
      <c r="B91" s="194"/>
      <c r="C91" s="194"/>
      <c r="D91" s="103" t="s">
        <v>4</v>
      </c>
      <c r="E91" s="25">
        <f t="shared" si="185"/>
        <v>84036</v>
      </c>
      <c r="F91" s="26">
        <f t="shared" si="185"/>
        <v>23737</v>
      </c>
      <c r="G91" s="27">
        <f t="shared" si="185"/>
        <v>26509</v>
      </c>
      <c r="H91" s="27">
        <f t="shared" si="185"/>
        <v>33790</v>
      </c>
      <c r="I91" s="25">
        <f t="shared" si="192"/>
        <v>9310</v>
      </c>
      <c r="J91" s="26">
        <v>2761</v>
      </c>
      <c r="K91" s="27">
        <v>3180</v>
      </c>
      <c r="L91" s="27">
        <v>3369</v>
      </c>
      <c r="M91" s="25">
        <f t="shared" si="193"/>
        <v>13969</v>
      </c>
      <c r="N91" s="26">
        <v>3851</v>
      </c>
      <c r="O91" s="27">
        <v>4354</v>
      </c>
      <c r="P91" s="27">
        <v>5764</v>
      </c>
      <c r="Q91" s="25">
        <f t="shared" si="194"/>
        <v>15545</v>
      </c>
      <c r="R91" s="26">
        <v>4436</v>
      </c>
      <c r="S91" s="27">
        <v>4714</v>
      </c>
      <c r="T91" s="27">
        <v>6395</v>
      </c>
      <c r="U91" s="25">
        <f t="shared" si="195"/>
        <v>15464</v>
      </c>
      <c r="V91" s="26">
        <v>4286</v>
      </c>
      <c r="W91" s="27">
        <v>4905</v>
      </c>
      <c r="X91" s="27">
        <v>6273</v>
      </c>
      <c r="Y91" s="25">
        <f t="shared" si="196"/>
        <v>13610</v>
      </c>
      <c r="Z91" s="26">
        <v>3771</v>
      </c>
      <c r="AA91" s="27">
        <v>4270</v>
      </c>
      <c r="AB91" s="27">
        <v>5569</v>
      </c>
      <c r="AC91" s="25">
        <f t="shared" si="197"/>
        <v>16138</v>
      </c>
      <c r="AD91" s="26">
        <v>4632</v>
      </c>
      <c r="AE91" s="27">
        <v>5086</v>
      </c>
      <c r="AF91" s="27">
        <v>6420</v>
      </c>
      <c r="AG91" s="108"/>
      <c r="AH91" s="83"/>
      <c r="AI91" s="83"/>
      <c r="AJ91" s="83"/>
    </row>
    <row r="92" spans="2:36" ht="15" customHeight="1">
      <c r="B92" s="194"/>
      <c r="C92" s="202" t="s">
        <v>27</v>
      </c>
      <c r="D92" s="58" t="s">
        <v>28</v>
      </c>
      <c r="E92" s="59">
        <f>SUM(F92:H92)</f>
        <v>153020</v>
      </c>
      <c r="F92" s="60">
        <f>N89+R89+V89+Z89+AD89</f>
        <v>43750</v>
      </c>
      <c r="G92" s="60">
        <f>O89+S89+W89+AA89+AE89</f>
        <v>47042</v>
      </c>
      <c r="H92" s="60">
        <f>P89+T89+X89+AB89+AF89</f>
        <v>62228</v>
      </c>
      <c r="I92" s="59">
        <f t="shared" si="192"/>
        <v>0</v>
      </c>
      <c r="J92" s="60"/>
      <c r="K92" s="61"/>
      <c r="L92" s="61"/>
      <c r="M92" s="59">
        <f t="shared" si="193"/>
        <v>0</v>
      </c>
      <c r="N92" s="60"/>
      <c r="O92" s="61"/>
      <c r="P92" s="61"/>
      <c r="Q92" s="59">
        <f t="shared" si="194"/>
        <v>0</v>
      </c>
      <c r="R92" s="60"/>
      <c r="S92" s="61"/>
      <c r="T92" s="61"/>
      <c r="U92" s="59">
        <f t="shared" si="195"/>
        <v>0</v>
      </c>
      <c r="V92" s="60"/>
      <c r="W92" s="61"/>
      <c r="X92" s="61"/>
      <c r="Y92" s="59">
        <f t="shared" si="196"/>
        <v>0</v>
      </c>
      <c r="Z92" s="60"/>
      <c r="AA92" s="61"/>
      <c r="AB92" s="61"/>
      <c r="AC92" s="59">
        <f t="shared" si="197"/>
        <v>0</v>
      </c>
      <c r="AD92" s="60"/>
      <c r="AE92" s="61"/>
      <c r="AF92" s="61"/>
      <c r="AG92" s="108"/>
      <c r="AH92" s="83"/>
      <c r="AI92" s="83"/>
      <c r="AJ92" s="83"/>
    </row>
    <row r="93" spans="2:36" ht="15" customHeight="1">
      <c r="B93" s="194"/>
      <c r="C93" s="202"/>
      <c r="D93" s="62" t="s">
        <v>29</v>
      </c>
      <c r="E93" s="63">
        <f>SUM(F93:H93)</f>
        <v>18989</v>
      </c>
      <c r="F93" s="64">
        <f>J89+AH89</f>
        <v>5543</v>
      </c>
      <c r="G93" s="64">
        <f>K89+AI89</f>
        <v>6507</v>
      </c>
      <c r="H93" s="64">
        <f>L89+AJ89</f>
        <v>6939</v>
      </c>
      <c r="I93" s="63">
        <f t="shared" si="192"/>
        <v>0</v>
      </c>
      <c r="J93" s="64"/>
      <c r="K93" s="65"/>
      <c r="L93" s="65"/>
      <c r="M93" s="63">
        <f t="shared" si="193"/>
        <v>0</v>
      </c>
      <c r="N93" s="64"/>
      <c r="O93" s="65"/>
      <c r="P93" s="65"/>
      <c r="Q93" s="63">
        <f t="shared" si="194"/>
        <v>0</v>
      </c>
      <c r="R93" s="64"/>
      <c r="S93" s="65"/>
      <c r="T93" s="65"/>
      <c r="U93" s="63">
        <f t="shared" si="195"/>
        <v>0</v>
      </c>
      <c r="V93" s="64"/>
      <c r="W93" s="65"/>
      <c r="X93" s="65"/>
      <c r="Y93" s="63">
        <f t="shared" si="196"/>
        <v>0</v>
      </c>
      <c r="Z93" s="64"/>
      <c r="AA93" s="65"/>
      <c r="AB93" s="65"/>
      <c r="AC93" s="63">
        <f t="shared" si="197"/>
        <v>0</v>
      </c>
      <c r="AD93" s="64"/>
      <c r="AE93" s="65"/>
      <c r="AF93" s="65"/>
      <c r="AG93" s="108"/>
      <c r="AH93" s="83"/>
      <c r="AI93" s="83"/>
      <c r="AJ93" s="83"/>
    </row>
    <row r="94" spans="2:36" ht="15" customHeight="1">
      <c r="B94" s="194"/>
      <c r="C94" s="194" t="s">
        <v>5</v>
      </c>
      <c r="D94" s="4" t="s">
        <v>6</v>
      </c>
      <c r="E94" s="22">
        <f t="shared" ref="E94:H95" si="198">I94+M94+Q94+U94+Y94+AC94+AG94</f>
        <v>142439</v>
      </c>
      <c r="F94" s="23">
        <f t="shared" si="198"/>
        <v>40509</v>
      </c>
      <c r="G94" s="24">
        <f t="shared" si="198"/>
        <v>44021</v>
      </c>
      <c r="H94" s="24">
        <f t="shared" si="198"/>
        <v>57909</v>
      </c>
      <c r="I94" s="22">
        <f t="shared" si="192"/>
        <v>14795</v>
      </c>
      <c r="J94" s="23">
        <v>4292</v>
      </c>
      <c r="K94" s="24">
        <v>5045</v>
      </c>
      <c r="L94" s="24">
        <v>5458</v>
      </c>
      <c r="M94" s="22">
        <f t="shared" si="193"/>
        <v>24382</v>
      </c>
      <c r="N94" s="23">
        <v>6938</v>
      </c>
      <c r="O94" s="24">
        <v>7437</v>
      </c>
      <c r="P94" s="24">
        <v>10007</v>
      </c>
      <c r="Q94" s="22">
        <f t="shared" si="194"/>
        <v>26163</v>
      </c>
      <c r="R94" s="23">
        <v>7573</v>
      </c>
      <c r="S94" s="24">
        <v>7817</v>
      </c>
      <c r="T94" s="24">
        <v>10773</v>
      </c>
      <c r="U94" s="22">
        <f t="shared" si="195"/>
        <v>25388</v>
      </c>
      <c r="V94" s="23">
        <v>6851</v>
      </c>
      <c r="W94" s="24">
        <v>7650</v>
      </c>
      <c r="X94" s="24">
        <v>10887</v>
      </c>
      <c r="Y94" s="22">
        <f t="shared" si="196"/>
        <v>24593</v>
      </c>
      <c r="Z94" s="23">
        <v>6979</v>
      </c>
      <c r="AA94" s="24">
        <v>7726</v>
      </c>
      <c r="AB94" s="24">
        <v>9888</v>
      </c>
      <c r="AC94" s="22">
        <f t="shared" si="197"/>
        <v>27118</v>
      </c>
      <c r="AD94" s="23">
        <v>7876</v>
      </c>
      <c r="AE94" s="24">
        <v>8346</v>
      </c>
      <c r="AF94" s="24">
        <v>10896</v>
      </c>
      <c r="AG94" s="108"/>
      <c r="AH94" s="83"/>
      <c r="AI94" s="83"/>
      <c r="AJ94" s="83"/>
    </row>
    <row r="95" spans="2:36" ht="15" customHeight="1">
      <c r="B95" s="194"/>
      <c r="C95" s="194"/>
      <c r="D95" s="5" t="s">
        <v>7</v>
      </c>
      <c r="E95" s="28">
        <f t="shared" si="198"/>
        <v>29570</v>
      </c>
      <c r="F95" s="29">
        <f t="shared" si="198"/>
        <v>8784</v>
      </c>
      <c r="G95" s="30">
        <f t="shared" si="198"/>
        <v>9528</v>
      </c>
      <c r="H95" s="30">
        <f t="shared" si="198"/>
        <v>11258</v>
      </c>
      <c r="I95" s="28">
        <f t="shared" si="192"/>
        <v>4194</v>
      </c>
      <c r="J95" s="29">
        <v>1251</v>
      </c>
      <c r="K95" s="30">
        <v>1462</v>
      </c>
      <c r="L95" s="30">
        <v>1481</v>
      </c>
      <c r="M95" s="28">
        <f t="shared" si="193"/>
        <v>4471</v>
      </c>
      <c r="N95" s="29">
        <v>1302</v>
      </c>
      <c r="O95" s="30">
        <v>1349</v>
      </c>
      <c r="P95" s="30">
        <v>1820</v>
      </c>
      <c r="Q95" s="28">
        <f t="shared" si="194"/>
        <v>5440</v>
      </c>
      <c r="R95" s="29">
        <v>1563</v>
      </c>
      <c r="S95" s="30">
        <v>1710</v>
      </c>
      <c r="T95" s="30">
        <v>2167</v>
      </c>
      <c r="U95" s="28">
        <f t="shared" si="195"/>
        <v>5576</v>
      </c>
      <c r="V95" s="29">
        <v>1698</v>
      </c>
      <c r="W95" s="30">
        <v>1820</v>
      </c>
      <c r="X95" s="30">
        <v>2058</v>
      </c>
      <c r="Y95" s="28">
        <f t="shared" si="196"/>
        <v>4223</v>
      </c>
      <c r="Z95" s="29">
        <v>1298</v>
      </c>
      <c r="AA95" s="30">
        <v>1338</v>
      </c>
      <c r="AB95" s="30">
        <v>1587</v>
      </c>
      <c r="AC95" s="28">
        <f t="shared" si="197"/>
        <v>5666</v>
      </c>
      <c r="AD95" s="29">
        <v>1672</v>
      </c>
      <c r="AE95" s="30">
        <v>1849</v>
      </c>
      <c r="AF95" s="30">
        <v>2145</v>
      </c>
      <c r="AG95" s="108"/>
      <c r="AH95" s="83"/>
      <c r="AI95" s="83"/>
      <c r="AJ95" s="83"/>
    </row>
    <row r="96" spans="2:36" ht="15" customHeight="1">
      <c r="B96" s="194"/>
      <c r="C96" s="194"/>
      <c r="D96" s="103" t="s">
        <v>8</v>
      </c>
      <c r="E96" s="49">
        <f>E95/E89</f>
        <v>0.17190960938090449</v>
      </c>
      <c r="F96" s="50">
        <f t="shared" ref="F96:H96" si="199">F95/F89</f>
        <v>0.17819974438561256</v>
      </c>
      <c r="G96" s="51">
        <f t="shared" si="199"/>
        <v>0.1779304935666399</v>
      </c>
      <c r="H96" s="51">
        <f t="shared" si="199"/>
        <v>0.16276548064828603</v>
      </c>
      <c r="I96" s="49">
        <f>I95/I89</f>
        <v>0.22086471114855968</v>
      </c>
      <c r="J96" s="50">
        <f t="shared" ref="J96:L96" si="200">J95/J89</f>
        <v>0.22569005953454807</v>
      </c>
      <c r="K96" s="51">
        <f t="shared" si="200"/>
        <v>0.22468111264791762</v>
      </c>
      <c r="L96" s="51">
        <f t="shared" si="200"/>
        <v>0.21343133016284768</v>
      </c>
      <c r="M96" s="49">
        <f>M95/M89</f>
        <v>0.15495788999410806</v>
      </c>
      <c r="N96" s="50">
        <f t="shared" ref="N96:P96" si="201">N95/N89</f>
        <v>0.15800970873786407</v>
      </c>
      <c r="O96" s="51">
        <f t="shared" si="201"/>
        <v>0.15353972228545412</v>
      </c>
      <c r="P96" s="51">
        <f t="shared" si="201"/>
        <v>0.15388517798258222</v>
      </c>
      <c r="Q96" s="49">
        <f>Q95/Q89</f>
        <v>0.17213555675094136</v>
      </c>
      <c r="R96" s="50">
        <f t="shared" ref="R96:T96" si="202">R95/R89</f>
        <v>0.17108143607705778</v>
      </c>
      <c r="S96" s="51">
        <f t="shared" si="202"/>
        <v>0.17948987089325077</v>
      </c>
      <c r="T96" s="51">
        <f t="shared" si="202"/>
        <v>0.16746522411128284</v>
      </c>
      <c r="U96" s="49">
        <f>U95/U89</f>
        <v>0.18008009301123887</v>
      </c>
      <c r="V96" s="50">
        <f t="shared" ref="V96:X96" si="203">V95/V89</f>
        <v>0.19861972160486607</v>
      </c>
      <c r="W96" s="51">
        <f t="shared" si="203"/>
        <v>0.19218585005279831</v>
      </c>
      <c r="X96" s="51">
        <f t="shared" si="203"/>
        <v>0.1589803012746234</v>
      </c>
      <c r="Y96" s="49">
        <f>Y95/Y89</f>
        <v>0.14655052748473071</v>
      </c>
      <c r="Z96" s="50">
        <f t="shared" ref="Z96:AB96" si="204">Z95/Z89</f>
        <v>0.15682010390238008</v>
      </c>
      <c r="AA96" s="51">
        <f t="shared" si="204"/>
        <v>0.14761694616063548</v>
      </c>
      <c r="AB96" s="51">
        <f t="shared" si="204"/>
        <v>0.13830065359477126</v>
      </c>
      <c r="AC96" s="49">
        <f>AC95/AC89</f>
        <v>0.17282820888238165</v>
      </c>
      <c r="AD96" s="50">
        <f t="shared" ref="AD96:AF96" si="205">AD95/AD89</f>
        <v>0.17511520737327188</v>
      </c>
      <c r="AE96" s="51">
        <f t="shared" si="205"/>
        <v>0.18136341343795978</v>
      </c>
      <c r="AF96" s="51">
        <f t="shared" si="205"/>
        <v>0.16448125143777317</v>
      </c>
      <c r="AG96" s="109"/>
      <c r="AH96" s="86"/>
      <c r="AI96" s="86"/>
      <c r="AJ96" s="86"/>
    </row>
    <row r="97" spans="2:36" ht="15" customHeight="1">
      <c r="B97" s="194" t="s">
        <v>13</v>
      </c>
      <c r="C97" s="195" t="s">
        <v>10</v>
      </c>
      <c r="D97" s="195"/>
      <c r="E97" s="19">
        <f t="shared" ref="E97:H99" si="206">I97+M97+Q97+U97+Y97+AC97+AG97</f>
        <v>94279119</v>
      </c>
      <c r="F97" s="20">
        <f t="shared" si="206"/>
        <v>29738511</v>
      </c>
      <c r="G97" s="21">
        <f t="shared" si="206"/>
        <v>29351769</v>
      </c>
      <c r="H97" s="21">
        <f t="shared" si="206"/>
        <v>35188839</v>
      </c>
      <c r="I97" s="19">
        <f>SUM(J97:L97)</f>
        <v>10021680</v>
      </c>
      <c r="J97" s="20">
        <f>J98+J99</f>
        <v>3084905</v>
      </c>
      <c r="K97" s="21">
        <f t="shared" ref="K97:L97" si="207">K98+K99</f>
        <v>3536509</v>
      </c>
      <c r="L97" s="21">
        <f t="shared" si="207"/>
        <v>3400266</v>
      </c>
      <c r="M97" s="19">
        <f>SUM(N97:P97)</f>
        <v>16254620</v>
      </c>
      <c r="N97" s="20">
        <f>N98+N99</f>
        <v>5134829</v>
      </c>
      <c r="O97" s="21">
        <f t="shared" ref="O97:P97" si="208">O98+O99</f>
        <v>5064454</v>
      </c>
      <c r="P97" s="21">
        <f t="shared" si="208"/>
        <v>6055337</v>
      </c>
      <c r="Q97" s="19">
        <f>SUM(R97:T97)</f>
        <v>17095862</v>
      </c>
      <c r="R97" s="20">
        <f>R98+R99</f>
        <v>5489184</v>
      </c>
      <c r="S97" s="21">
        <f t="shared" ref="S97:T97" si="209">S98+S99</f>
        <v>5227382</v>
      </c>
      <c r="T97" s="21">
        <f t="shared" si="209"/>
        <v>6379296</v>
      </c>
      <c r="U97" s="19">
        <f>SUM(V97:X97)</f>
        <v>16667041</v>
      </c>
      <c r="V97" s="20">
        <f>V98+V99</f>
        <v>4932354</v>
      </c>
      <c r="W97" s="21">
        <f t="shared" ref="W97:X97" si="210">W98+W99</f>
        <v>4885943</v>
      </c>
      <c r="X97" s="21">
        <f t="shared" si="210"/>
        <v>6848744</v>
      </c>
      <c r="Y97" s="19">
        <f>SUM(Z97:AB97)</f>
        <v>16450791</v>
      </c>
      <c r="Z97" s="20">
        <f>Z98+Z99</f>
        <v>5258416</v>
      </c>
      <c r="AA97" s="21">
        <f t="shared" ref="AA97:AB97" si="211">AA98+AA99</f>
        <v>5211440</v>
      </c>
      <c r="AB97" s="21">
        <f t="shared" si="211"/>
        <v>5980935</v>
      </c>
      <c r="AC97" s="19">
        <f>SUM(AD97:AF97)</f>
        <v>17789125</v>
      </c>
      <c r="AD97" s="20">
        <f>AD98+AD99</f>
        <v>5838823</v>
      </c>
      <c r="AE97" s="21">
        <f t="shared" ref="AE97:AF97" si="212">AE98+AE99</f>
        <v>5426041</v>
      </c>
      <c r="AF97" s="21">
        <f t="shared" si="212"/>
        <v>6524261</v>
      </c>
      <c r="AG97" s="107"/>
      <c r="AH97" s="83"/>
      <c r="AI97" s="83"/>
      <c r="AJ97" s="83"/>
    </row>
    <row r="98" spans="2:36" ht="15" customHeight="1">
      <c r="B98" s="194"/>
      <c r="C98" s="196" t="s">
        <v>11</v>
      </c>
      <c r="D98" s="196"/>
      <c r="E98" s="52">
        <f t="shared" si="206"/>
        <v>92471469</v>
      </c>
      <c r="F98" s="53">
        <f t="shared" si="206"/>
        <v>29266661</v>
      </c>
      <c r="G98" s="54">
        <f t="shared" si="206"/>
        <v>28560719</v>
      </c>
      <c r="H98" s="54">
        <f t="shared" si="206"/>
        <v>34644089</v>
      </c>
      <c r="I98" s="52">
        <f t="shared" ref="I98:I99" si="213">SUM(J98:L98)</f>
        <v>9779480</v>
      </c>
      <c r="J98" s="53">
        <v>3045105</v>
      </c>
      <c r="K98" s="54">
        <v>3426309</v>
      </c>
      <c r="L98" s="54">
        <v>3308066</v>
      </c>
      <c r="M98" s="52">
        <f t="shared" ref="M98:M99" si="214">SUM(N98:P98)</f>
        <v>15986070</v>
      </c>
      <c r="N98" s="53">
        <v>5110779</v>
      </c>
      <c r="O98" s="54">
        <v>4853304</v>
      </c>
      <c r="P98" s="54">
        <v>6021987</v>
      </c>
      <c r="Q98" s="52">
        <f t="shared" ref="Q98:Q99" si="215">SUM(R98:T98)</f>
        <v>16810062</v>
      </c>
      <c r="R98" s="53">
        <v>5391884</v>
      </c>
      <c r="S98" s="54">
        <v>5058382</v>
      </c>
      <c r="T98" s="54">
        <v>6359796</v>
      </c>
      <c r="U98" s="52">
        <f t="shared" ref="U98:U99" si="216">SUM(V98:X98)</f>
        <v>16251741</v>
      </c>
      <c r="V98" s="53">
        <v>4903854</v>
      </c>
      <c r="W98" s="54">
        <v>4776993</v>
      </c>
      <c r="X98" s="54">
        <v>6570894</v>
      </c>
      <c r="Y98" s="52">
        <f t="shared" ref="Y98:Y99" si="217">SUM(Z98:AB98)</f>
        <v>16254641</v>
      </c>
      <c r="Z98" s="53">
        <v>5167316</v>
      </c>
      <c r="AA98" s="54">
        <v>5130640</v>
      </c>
      <c r="AB98" s="54">
        <v>5956685</v>
      </c>
      <c r="AC98" s="52">
        <f t="shared" ref="AC98:AC99" si="218">SUM(AD98:AF98)</f>
        <v>17389475</v>
      </c>
      <c r="AD98" s="53">
        <v>5647723</v>
      </c>
      <c r="AE98" s="54">
        <v>5315091</v>
      </c>
      <c r="AF98" s="54">
        <v>6426661</v>
      </c>
      <c r="AG98" s="108"/>
      <c r="AH98" s="83"/>
      <c r="AI98" s="83"/>
      <c r="AJ98" s="83"/>
    </row>
    <row r="99" spans="2:36" ht="15" customHeight="1">
      <c r="B99" s="194"/>
      <c r="C99" s="197" t="s">
        <v>12</v>
      </c>
      <c r="D99" s="197"/>
      <c r="E99" s="25">
        <f t="shared" si="206"/>
        <v>1807650</v>
      </c>
      <c r="F99" s="26">
        <f t="shared" si="206"/>
        <v>471850</v>
      </c>
      <c r="G99" s="27">
        <f t="shared" si="206"/>
        <v>791050</v>
      </c>
      <c r="H99" s="27">
        <f t="shared" si="206"/>
        <v>544750</v>
      </c>
      <c r="I99" s="25">
        <f t="shared" si="213"/>
        <v>242200</v>
      </c>
      <c r="J99" s="26">
        <v>39800</v>
      </c>
      <c r="K99" s="27">
        <v>110200</v>
      </c>
      <c r="L99" s="27">
        <v>92200</v>
      </c>
      <c r="M99" s="25">
        <f t="shared" si="214"/>
        <v>268550</v>
      </c>
      <c r="N99" s="26">
        <v>24050</v>
      </c>
      <c r="O99" s="27">
        <v>211150</v>
      </c>
      <c r="P99" s="27">
        <v>33350</v>
      </c>
      <c r="Q99" s="25">
        <f t="shared" si="215"/>
        <v>285800</v>
      </c>
      <c r="R99" s="26">
        <v>97300</v>
      </c>
      <c r="S99" s="27">
        <v>169000</v>
      </c>
      <c r="T99" s="27">
        <v>19500</v>
      </c>
      <c r="U99" s="25">
        <f t="shared" si="216"/>
        <v>415300</v>
      </c>
      <c r="V99" s="26">
        <v>28500</v>
      </c>
      <c r="W99" s="27">
        <v>108950</v>
      </c>
      <c r="X99" s="27">
        <v>277850</v>
      </c>
      <c r="Y99" s="25">
        <f t="shared" si="217"/>
        <v>196150</v>
      </c>
      <c r="Z99" s="26">
        <v>91100</v>
      </c>
      <c r="AA99" s="27">
        <v>80800</v>
      </c>
      <c r="AB99" s="27">
        <v>24250</v>
      </c>
      <c r="AC99" s="25">
        <f t="shared" si="218"/>
        <v>399650</v>
      </c>
      <c r="AD99" s="26">
        <v>191100</v>
      </c>
      <c r="AE99" s="27">
        <v>110950</v>
      </c>
      <c r="AF99" s="27">
        <v>97600</v>
      </c>
      <c r="AG99" s="108"/>
      <c r="AH99" s="83"/>
      <c r="AI99" s="83"/>
      <c r="AJ99" s="83"/>
    </row>
    <row r="100" spans="2:36" ht="15" customHeight="1">
      <c r="AG100" s="110"/>
      <c r="AH100" s="110"/>
      <c r="AI100" s="110"/>
      <c r="AJ100" s="110"/>
    </row>
  </sheetData>
  <mergeCells count="120">
    <mergeCell ref="U4:X4"/>
    <mergeCell ref="Y4:AB4"/>
    <mergeCell ref="B5:D5"/>
    <mergeCell ref="B6:B13"/>
    <mergeCell ref="C6:D6"/>
    <mergeCell ref="C7:C8"/>
    <mergeCell ref="C9:C10"/>
    <mergeCell ref="C11:C13"/>
    <mergeCell ref="B2:H2"/>
    <mergeCell ref="B4:D4"/>
    <mergeCell ref="E4:H4"/>
    <mergeCell ref="I4:L4"/>
    <mergeCell ref="M4:P4"/>
    <mergeCell ref="Q4:T4"/>
    <mergeCell ref="B14:B16"/>
    <mergeCell ref="C14:D14"/>
    <mergeCell ref="C15:D15"/>
    <mergeCell ref="C16:D16"/>
    <mergeCell ref="B19:D19"/>
    <mergeCell ref="B20:B27"/>
    <mergeCell ref="C20:D20"/>
    <mergeCell ref="C21:C22"/>
    <mergeCell ref="C23:C24"/>
    <mergeCell ref="C25:C27"/>
    <mergeCell ref="U35:X35"/>
    <mergeCell ref="B36:D36"/>
    <mergeCell ref="B37:B44"/>
    <mergeCell ref="C37:D37"/>
    <mergeCell ref="C38:C39"/>
    <mergeCell ref="C40:C41"/>
    <mergeCell ref="C42:C44"/>
    <mergeCell ref="B28:B30"/>
    <mergeCell ref="C28:D28"/>
    <mergeCell ref="C29:D29"/>
    <mergeCell ref="C30:D30"/>
    <mergeCell ref="B33:H33"/>
    <mergeCell ref="B35:D35"/>
    <mergeCell ref="E35:H35"/>
    <mergeCell ref="B45:B47"/>
    <mergeCell ref="C45:D45"/>
    <mergeCell ref="C46:D46"/>
    <mergeCell ref="C47:D47"/>
    <mergeCell ref="B48:D48"/>
    <mergeCell ref="E48:H48"/>
    <mergeCell ref="I35:L35"/>
    <mergeCell ref="M35:P35"/>
    <mergeCell ref="Q35:T35"/>
    <mergeCell ref="AG48:AJ48"/>
    <mergeCell ref="B49:D49"/>
    <mergeCell ref="B50:B57"/>
    <mergeCell ref="C50:D50"/>
    <mergeCell ref="C51:C52"/>
    <mergeCell ref="C53:C54"/>
    <mergeCell ref="C55:C57"/>
    <mergeCell ref="AC48:AF48"/>
    <mergeCell ref="I48:L48"/>
    <mergeCell ref="M48:P48"/>
    <mergeCell ref="Q48:T48"/>
    <mergeCell ref="U48:X48"/>
    <mergeCell ref="Y48:AB48"/>
    <mergeCell ref="AG74:AJ74"/>
    <mergeCell ref="U74:X74"/>
    <mergeCell ref="Y74:AB74"/>
    <mergeCell ref="B58:B60"/>
    <mergeCell ref="C58:D58"/>
    <mergeCell ref="C59:D59"/>
    <mergeCell ref="C60:D60"/>
    <mergeCell ref="B61:D61"/>
    <mergeCell ref="E61:H61"/>
    <mergeCell ref="AG61:AJ61"/>
    <mergeCell ref="B62:D62"/>
    <mergeCell ref="B63:B70"/>
    <mergeCell ref="C63:D63"/>
    <mergeCell ref="C64:C65"/>
    <mergeCell ref="C66:C67"/>
    <mergeCell ref="C68:C70"/>
    <mergeCell ref="AC61:AF61"/>
    <mergeCell ref="I61:L61"/>
    <mergeCell ref="M61:P61"/>
    <mergeCell ref="Q61:T61"/>
    <mergeCell ref="U61:X61"/>
    <mergeCell ref="Y61:AB61"/>
    <mergeCell ref="B76:B83"/>
    <mergeCell ref="C76:D76"/>
    <mergeCell ref="C77:C78"/>
    <mergeCell ref="C79:C80"/>
    <mergeCell ref="C81:C83"/>
    <mergeCell ref="I74:L74"/>
    <mergeCell ref="M74:P74"/>
    <mergeCell ref="Q74:T74"/>
    <mergeCell ref="B71:B73"/>
    <mergeCell ref="C71:D71"/>
    <mergeCell ref="C72:D72"/>
    <mergeCell ref="C73:D73"/>
    <mergeCell ref="B74:D74"/>
    <mergeCell ref="E74:H74"/>
    <mergeCell ref="AC87:AF87"/>
    <mergeCell ref="AC74:AF74"/>
    <mergeCell ref="B97:B99"/>
    <mergeCell ref="C97:D97"/>
    <mergeCell ref="C98:D98"/>
    <mergeCell ref="C99:D99"/>
    <mergeCell ref="B88:D88"/>
    <mergeCell ref="B89:B96"/>
    <mergeCell ref="C89:D89"/>
    <mergeCell ref="C90:C91"/>
    <mergeCell ref="C92:C93"/>
    <mergeCell ref="C94:C96"/>
    <mergeCell ref="I87:L87"/>
    <mergeCell ref="M87:P87"/>
    <mergeCell ref="Q87:T87"/>
    <mergeCell ref="U87:X87"/>
    <mergeCell ref="Y87:AB87"/>
    <mergeCell ref="B84:B86"/>
    <mergeCell ref="C84:D84"/>
    <mergeCell ref="C85:D85"/>
    <mergeCell ref="C86:D86"/>
    <mergeCell ref="B87:D87"/>
    <mergeCell ref="E87:H87"/>
    <mergeCell ref="B75:D75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J112"/>
  <sheetViews>
    <sheetView topLeftCell="A28" zoomScale="90" zoomScaleNormal="90" workbookViewId="0">
      <pane xSplit="8" topLeftCell="I1" activePane="topRight" state="frozen"/>
      <selection activeCell="H106" sqref="H106"/>
      <selection pane="topRight" activeCell="H106" sqref="H106"/>
    </sheetView>
  </sheetViews>
  <sheetFormatPr defaultRowHeight="15" customHeight="1"/>
  <cols>
    <col min="1" max="1" width="1" style="1" customWidth="1"/>
    <col min="2" max="2" width="11.5" style="1" customWidth="1"/>
    <col min="3" max="4" width="9" style="1"/>
    <col min="5" max="8" width="11.5" style="2" bestFit="1" customWidth="1"/>
    <col min="9" max="9" width="10.625" style="1" bestFit="1" customWidth="1"/>
    <col min="10" max="11" width="9.625" style="1" bestFit="1" customWidth="1"/>
    <col min="12" max="12" width="10.5" style="1" bestFit="1" customWidth="1"/>
    <col min="13" max="13" width="10.625" style="1" bestFit="1" customWidth="1"/>
    <col min="14" max="16" width="9.625" style="1" bestFit="1" customWidth="1"/>
    <col min="17" max="17" width="10.625" style="1" bestFit="1" customWidth="1"/>
    <col min="18" max="19" width="9.625" style="1" customWidth="1"/>
    <col min="20" max="20" width="9.625" style="1" bestFit="1" customWidth="1"/>
    <col min="21" max="21" width="10.625" style="1" bestFit="1" customWidth="1"/>
    <col min="22" max="24" width="9.625" style="1" bestFit="1" customWidth="1"/>
    <col min="25" max="25" width="10.625" style="1" bestFit="1" customWidth="1"/>
    <col min="26" max="28" width="9.625" style="1" bestFit="1" customWidth="1"/>
    <col min="29" max="29" width="10.625" style="1" bestFit="1" customWidth="1"/>
    <col min="30" max="30" width="9.625" style="1" bestFit="1" customWidth="1"/>
    <col min="31" max="31" width="9.625" style="1" customWidth="1"/>
    <col min="32" max="32" width="9.625" style="1" bestFit="1" customWidth="1"/>
    <col min="33" max="33" width="10.625" style="1" bestFit="1" customWidth="1"/>
    <col min="34" max="36" width="9.625" style="1" bestFit="1" customWidth="1"/>
    <col min="37" max="16384" width="9" style="1"/>
  </cols>
  <sheetData>
    <row r="1" spans="2:32" ht="7.5" customHeight="1" thickBot="1"/>
    <row r="2" spans="2:32" ht="27" thickTop="1" thickBot="1">
      <c r="B2" s="209" t="s">
        <v>98</v>
      </c>
      <c r="C2" s="210"/>
      <c r="D2" s="210"/>
      <c r="E2" s="210"/>
      <c r="F2" s="210"/>
      <c r="G2" s="210"/>
      <c r="H2" s="211"/>
    </row>
    <row r="3" spans="2:32" ht="15" customHeight="1" thickTop="1" thickBot="1"/>
    <row r="4" spans="2:32" ht="15" customHeight="1">
      <c r="B4" s="218" t="s">
        <v>40</v>
      </c>
      <c r="C4" s="219"/>
      <c r="D4" s="219"/>
      <c r="E4" s="219" t="s">
        <v>103</v>
      </c>
      <c r="F4" s="219"/>
      <c r="G4" s="219"/>
      <c r="H4" s="220"/>
      <c r="I4" s="214" t="s">
        <v>100</v>
      </c>
      <c r="J4" s="215"/>
      <c r="K4" s="215"/>
      <c r="L4" s="216"/>
      <c r="M4" s="214" t="s">
        <v>106</v>
      </c>
      <c r="N4" s="215"/>
      <c r="O4" s="215"/>
      <c r="P4" s="216"/>
      <c r="Q4" s="214" t="s">
        <v>101</v>
      </c>
      <c r="R4" s="215"/>
      <c r="S4" s="215"/>
      <c r="T4" s="216"/>
      <c r="U4" s="214" t="s">
        <v>102</v>
      </c>
      <c r="V4" s="215"/>
      <c r="W4" s="215"/>
      <c r="X4" s="216"/>
      <c r="Y4" s="214" t="s">
        <v>108</v>
      </c>
      <c r="Z4" s="215"/>
      <c r="AA4" s="215"/>
      <c r="AB4" s="216"/>
      <c r="AC4" s="214" t="s">
        <v>110</v>
      </c>
      <c r="AD4" s="215"/>
      <c r="AE4" s="215"/>
      <c r="AF4" s="216"/>
    </row>
    <row r="5" spans="2:32" ht="15" customHeight="1">
      <c r="B5" s="217" t="s">
        <v>0</v>
      </c>
      <c r="C5" s="201"/>
      <c r="D5" s="201"/>
      <c r="E5" s="6" t="s">
        <v>15</v>
      </c>
      <c r="F5" s="7" t="s">
        <v>17</v>
      </c>
      <c r="G5" s="114" t="s">
        <v>19</v>
      </c>
      <c r="H5" s="16" t="s">
        <v>21</v>
      </c>
      <c r="I5" s="17" t="s">
        <v>14</v>
      </c>
      <c r="J5" s="11" t="s">
        <v>16</v>
      </c>
      <c r="K5" s="12" t="s">
        <v>18</v>
      </c>
      <c r="L5" s="18" t="s">
        <v>20</v>
      </c>
      <c r="M5" s="17" t="s">
        <v>14</v>
      </c>
      <c r="N5" s="11" t="s">
        <v>16</v>
      </c>
      <c r="O5" s="12" t="s">
        <v>18</v>
      </c>
      <c r="P5" s="18" t="s">
        <v>20</v>
      </c>
      <c r="Q5" s="17" t="s">
        <v>14</v>
      </c>
      <c r="R5" s="11" t="s">
        <v>16</v>
      </c>
      <c r="S5" s="12" t="s">
        <v>18</v>
      </c>
      <c r="T5" s="18" t="s">
        <v>20</v>
      </c>
      <c r="U5" s="17" t="s">
        <v>14</v>
      </c>
      <c r="V5" s="11" t="s">
        <v>16</v>
      </c>
      <c r="W5" s="12" t="s">
        <v>18</v>
      </c>
      <c r="X5" s="18" t="s">
        <v>20</v>
      </c>
      <c r="Y5" s="17" t="s">
        <v>14</v>
      </c>
      <c r="Z5" s="11" t="s">
        <v>16</v>
      </c>
      <c r="AA5" s="12" t="s">
        <v>18</v>
      </c>
      <c r="AB5" s="18" t="s">
        <v>20</v>
      </c>
      <c r="AC5" s="17" t="s">
        <v>14</v>
      </c>
      <c r="AD5" s="11" t="s">
        <v>16</v>
      </c>
      <c r="AE5" s="12" t="s">
        <v>18</v>
      </c>
      <c r="AF5" s="18" t="s">
        <v>20</v>
      </c>
    </row>
    <row r="6" spans="2:32" ht="15" customHeight="1">
      <c r="B6" s="206" t="s">
        <v>9</v>
      </c>
      <c r="C6" s="195" t="s">
        <v>1</v>
      </c>
      <c r="D6" s="195"/>
      <c r="E6" s="19">
        <f>I6+M6+Q6+U6+Y6+AC6</f>
        <v>861497</v>
      </c>
      <c r="F6" s="20">
        <f>J6+N6+R6+V6+Z6+AD6</f>
        <v>247165</v>
      </c>
      <c r="G6" s="21">
        <f>K6+O6+S6+W6+AA6+AE6</f>
        <v>275738</v>
      </c>
      <c r="H6" s="31">
        <f>L6+P6+T6+X6+AB6+AF6</f>
        <v>338594</v>
      </c>
      <c r="I6" s="32">
        <f t="shared" ref="I6:I16" si="0">E37</f>
        <v>25405</v>
      </c>
      <c r="J6" s="20">
        <f t="shared" ref="J6:J16" si="1">F37</f>
        <v>7671</v>
      </c>
      <c r="K6" s="21">
        <f t="shared" ref="K6:K16" si="2">G37</f>
        <v>8645</v>
      </c>
      <c r="L6" s="33">
        <f t="shared" ref="L6:L16" si="3">H37</f>
        <v>9089</v>
      </c>
      <c r="M6" s="32">
        <f t="shared" ref="M6:M16" si="4">E50</f>
        <v>205584</v>
      </c>
      <c r="N6" s="20">
        <f t="shared" ref="N6:N16" si="5">F50</f>
        <v>58608</v>
      </c>
      <c r="O6" s="21">
        <f t="shared" ref="O6:O16" si="6">G50</f>
        <v>65807</v>
      </c>
      <c r="P6" s="33">
        <f t="shared" ref="P6:P16" si="7">H50</f>
        <v>81169</v>
      </c>
      <c r="Q6" s="32">
        <f t="shared" ref="Q6:Q16" si="8">E63</f>
        <v>191449</v>
      </c>
      <c r="R6" s="20">
        <f t="shared" ref="R6:R16" si="9">F63</f>
        <v>54914</v>
      </c>
      <c r="S6" s="21">
        <f t="shared" ref="S6:S16" si="10">G63</f>
        <v>60669</v>
      </c>
      <c r="T6" s="33">
        <f t="shared" ref="T6:T16" si="11">H63</f>
        <v>75866</v>
      </c>
      <c r="U6" s="32">
        <f t="shared" ref="U6:U16" si="12">E76</f>
        <v>200620</v>
      </c>
      <c r="V6" s="20">
        <f t="shared" ref="V6:V16" si="13">F76</f>
        <v>57646</v>
      </c>
      <c r="W6" s="21">
        <f t="shared" ref="W6:W16" si="14">G76</f>
        <v>63767</v>
      </c>
      <c r="X6" s="33">
        <f t="shared" ref="X6:X16" si="15">H76</f>
        <v>79207</v>
      </c>
      <c r="Y6" s="32">
        <f t="shared" ref="Y6:Y16" si="16">E89</f>
        <v>191520</v>
      </c>
      <c r="Z6" s="20">
        <f t="shared" ref="Z6:Z16" si="17">F89</f>
        <v>54152</v>
      </c>
      <c r="AA6" s="21">
        <f t="shared" ref="AA6:AA16" si="18">G89</f>
        <v>61745</v>
      </c>
      <c r="AB6" s="33">
        <f t="shared" ref="AB6:AB16" si="19">H89</f>
        <v>75623</v>
      </c>
      <c r="AC6" s="32">
        <f>E102</f>
        <v>46919</v>
      </c>
      <c r="AD6" s="20">
        <f t="shared" ref="AD6:AF12" si="20">F102</f>
        <v>14174</v>
      </c>
      <c r="AE6" s="21">
        <f t="shared" si="20"/>
        <v>15105</v>
      </c>
      <c r="AF6" s="33">
        <f t="shared" si="20"/>
        <v>17640</v>
      </c>
    </row>
    <row r="7" spans="2:32" ht="15" customHeight="1">
      <c r="B7" s="206"/>
      <c r="C7" s="194" t="s">
        <v>2</v>
      </c>
      <c r="D7" s="4" t="s">
        <v>3</v>
      </c>
      <c r="E7" s="22">
        <f t="shared" ref="E7:E10" si="21">I7+M7+Q7+U7+Y7+AC7</f>
        <v>441608</v>
      </c>
      <c r="F7" s="23">
        <f t="shared" ref="F7:F12" si="22">J7+N7+R7+V7+Z7+AD7</f>
        <v>127883</v>
      </c>
      <c r="G7" s="23">
        <f t="shared" ref="G7:H12" si="23">K7+O7+S7+W7+AA7+AE7</f>
        <v>140939</v>
      </c>
      <c r="H7" s="23">
        <f t="shared" si="23"/>
        <v>172786</v>
      </c>
      <c r="I7" s="35">
        <f t="shared" si="0"/>
        <v>13009</v>
      </c>
      <c r="J7" s="23">
        <f t="shared" si="1"/>
        <v>3914</v>
      </c>
      <c r="K7" s="24">
        <f t="shared" si="2"/>
        <v>4464</v>
      </c>
      <c r="L7" s="36">
        <f t="shared" si="3"/>
        <v>4631</v>
      </c>
      <c r="M7" s="35">
        <f t="shared" si="4"/>
        <v>105013</v>
      </c>
      <c r="N7" s="23">
        <f t="shared" si="5"/>
        <v>30113</v>
      </c>
      <c r="O7" s="24">
        <f t="shared" si="6"/>
        <v>33578</v>
      </c>
      <c r="P7" s="36">
        <f t="shared" si="7"/>
        <v>41322</v>
      </c>
      <c r="Q7" s="35">
        <f t="shared" si="8"/>
        <v>98084</v>
      </c>
      <c r="R7" s="23">
        <f t="shared" si="9"/>
        <v>28504</v>
      </c>
      <c r="S7" s="24">
        <f t="shared" si="10"/>
        <v>30864</v>
      </c>
      <c r="T7" s="36">
        <f t="shared" si="11"/>
        <v>38716</v>
      </c>
      <c r="U7" s="35">
        <f t="shared" si="12"/>
        <v>102920</v>
      </c>
      <c r="V7" s="23">
        <f t="shared" si="13"/>
        <v>29897</v>
      </c>
      <c r="W7" s="24">
        <f t="shared" si="14"/>
        <v>32527</v>
      </c>
      <c r="X7" s="36">
        <f t="shared" si="15"/>
        <v>40496</v>
      </c>
      <c r="Y7" s="35">
        <f t="shared" si="16"/>
        <v>98577</v>
      </c>
      <c r="Z7" s="23">
        <f t="shared" si="17"/>
        <v>28179</v>
      </c>
      <c r="AA7" s="24">
        <f t="shared" si="18"/>
        <v>31753</v>
      </c>
      <c r="AB7" s="36">
        <f t="shared" si="19"/>
        <v>38645</v>
      </c>
      <c r="AC7" s="35">
        <f t="shared" ref="AC7:AC12" si="24">E103</f>
        <v>24005</v>
      </c>
      <c r="AD7" s="23">
        <f t="shared" si="20"/>
        <v>7276</v>
      </c>
      <c r="AE7" s="24">
        <f t="shared" si="20"/>
        <v>7753</v>
      </c>
      <c r="AF7" s="36">
        <f t="shared" si="20"/>
        <v>8976</v>
      </c>
    </row>
    <row r="8" spans="2:32" ht="15" customHeight="1">
      <c r="B8" s="206"/>
      <c r="C8" s="194"/>
      <c r="D8" s="113" t="s">
        <v>4</v>
      </c>
      <c r="E8" s="25">
        <f t="shared" si="21"/>
        <v>419889</v>
      </c>
      <c r="F8" s="23">
        <f t="shared" si="22"/>
        <v>119282</v>
      </c>
      <c r="G8" s="23">
        <f t="shared" si="23"/>
        <v>134799</v>
      </c>
      <c r="H8" s="23">
        <f t="shared" si="23"/>
        <v>165808</v>
      </c>
      <c r="I8" s="38">
        <f t="shared" si="0"/>
        <v>12396</v>
      </c>
      <c r="J8" s="26">
        <f t="shared" si="1"/>
        <v>3757</v>
      </c>
      <c r="K8" s="27">
        <f t="shared" si="2"/>
        <v>4181</v>
      </c>
      <c r="L8" s="39">
        <f t="shared" si="3"/>
        <v>4458</v>
      </c>
      <c r="M8" s="38">
        <f t="shared" si="4"/>
        <v>100571</v>
      </c>
      <c r="N8" s="26">
        <f t="shared" si="5"/>
        <v>28495</v>
      </c>
      <c r="O8" s="27">
        <f t="shared" si="6"/>
        <v>32229</v>
      </c>
      <c r="P8" s="39">
        <f t="shared" si="7"/>
        <v>39847</v>
      </c>
      <c r="Q8" s="38">
        <f t="shared" si="8"/>
        <v>93365</v>
      </c>
      <c r="R8" s="26">
        <f t="shared" si="9"/>
        <v>26410</v>
      </c>
      <c r="S8" s="27">
        <f t="shared" si="10"/>
        <v>29805</v>
      </c>
      <c r="T8" s="39">
        <f t="shared" si="11"/>
        <v>37150</v>
      </c>
      <c r="U8" s="38">
        <f t="shared" si="12"/>
        <v>97700</v>
      </c>
      <c r="V8" s="26">
        <f t="shared" si="13"/>
        <v>27749</v>
      </c>
      <c r="W8" s="27">
        <f t="shared" si="14"/>
        <v>31240</v>
      </c>
      <c r="X8" s="39">
        <f t="shared" si="15"/>
        <v>38711</v>
      </c>
      <c r="Y8" s="38">
        <f t="shared" si="16"/>
        <v>92943</v>
      </c>
      <c r="Z8" s="26">
        <f t="shared" si="17"/>
        <v>25973</v>
      </c>
      <c r="AA8" s="27">
        <f t="shared" si="18"/>
        <v>29992</v>
      </c>
      <c r="AB8" s="39">
        <f t="shared" si="19"/>
        <v>36978</v>
      </c>
      <c r="AC8" s="38">
        <f t="shared" si="24"/>
        <v>22914</v>
      </c>
      <c r="AD8" s="26">
        <f t="shared" si="20"/>
        <v>6898</v>
      </c>
      <c r="AE8" s="27">
        <f t="shared" si="20"/>
        <v>7352</v>
      </c>
      <c r="AF8" s="39">
        <f t="shared" si="20"/>
        <v>8664</v>
      </c>
    </row>
    <row r="9" spans="2:32" ht="15" customHeight="1">
      <c r="B9" s="206"/>
      <c r="C9" s="202" t="s">
        <v>27</v>
      </c>
      <c r="D9" s="58" t="s">
        <v>28</v>
      </c>
      <c r="E9" s="59">
        <f t="shared" si="21"/>
        <v>649642</v>
      </c>
      <c r="F9" s="60">
        <f t="shared" si="22"/>
        <v>184361</v>
      </c>
      <c r="G9" s="60">
        <f t="shared" si="23"/>
        <v>202296</v>
      </c>
      <c r="H9" s="60">
        <f t="shared" si="23"/>
        <v>262985</v>
      </c>
      <c r="I9" s="68">
        <f t="shared" si="0"/>
        <v>0</v>
      </c>
      <c r="J9" s="60">
        <f t="shared" si="1"/>
        <v>0</v>
      </c>
      <c r="K9" s="61">
        <f t="shared" si="2"/>
        <v>0</v>
      </c>
      <c r="L9" s="69">
        <f t="shared" si="3"/>
        <v>0</v>
      </c>
      <c r="M9" s="68">
        <f t="shared" si="4"/>
        <v>158408</v>
      </c>
      <c r="N9" s="60">
        <f t="shared" si="5"/>
        <v>44700</v>
      </c>
      <c r="O9" s="61">
        <f t="shared" si="6"/>
        <v>48895</v>
      </c>
      <c r="P9" s="69">
        <f t="shared" si="7"/>
        <v>64813</v>
      </c>
      <c r="Q9" s="68">
        <f t="shared" si="8"/>
        <v>151663</v>
      </c>
      <c r="R9" s="60">
        <f t="shared" si="9"/>
        <v>43404</v>
      </c>
      <c r="S9" s="61">
        <f t="shared" si="10"/>
        <v>46935</v>
      </c>
      <c r="T9" s="69">
        <f t="shared" si="11"/>
        <v>61324</v>
      </c>
      <c r="U9" s="68">
        <f t="shared" si="12"/>
        <v>158102</v>
      </c>
      <c r="V9" s="60">
        <f t="shared" si="13"/>
        <v>45015</v>
      </c>
      <c r="W9" s="61">
        <f t="shared" si="14"/>
        <v>49206</v>
      </c>
      <c r="X9" s="69">
        <f t="shared" si="15"/>
        <v>63881</v>
      </c>
      <c r="Y9" s="68">
        <f t="shared" si="16"/>
        <v>152670</v>
      </c>
      <c r="Z9" s="60">
        <f t="shared" si="17"/>
        <v>42754</v>
      </c>
      <c r="AA9" s="61">
        <f t="shared" si="18"/>
        <v>48412</v>
      </c>
      <c r="AB9" s="69">
        <f t="shared" si="19"/>
        <v>61504</v>
      </c>
      <c r="AC9" s="68">
        <f t="shared" si="24"/>
        <v>28799</v>
      </c>
      <c r="AD9" s="60">
        <f t="shared" si="20"/>
        <v>8488</v>
      </c>
      <c r="AE9" s="61">
        <f t="shared" si="20"/>
        <v>8848</v>
      </c>
      <c r="AF9" s="69">
        <f t="shared" si="20"/>
        <v>11463</v>
      </c>
    </row>
    <row r="10" spans="2:32" ht="15" customHeight="1">
      <c r="B10" s="206"/>
      <c r="C10" s="202"/>
      <c r="D10" s="62" t="s">
        <v>29</v>
      </c>
      <c r="E10" s="63">
        <f t="shared" si="21"/>
        <v>211855</v>
      </c>
      <c r="F10" s="60">
        <f t="shared" si="22"/>
        <v>62804</v>
      </c>
      <c r="G10" s="60">
        <f t="shared" si="23"/>
        <v>73442</v>
      </c>
      <c r="H10" s="60">
        <f>L10+P10+T10+X10+AB10+AF10</f>
        <v>75609</v>
      </c>
      <c r="I10" s="70">
        <f t="shared" si="0"/>
        <v>25405</v>
      </c>
      <c r="J10" s="64">
        <f t="shared" si="1"/>
        <v>7671</v>
      </c>
      <c r="K10" s="65">
        <f t="shared" si="2"/>
        <v>8645</v>
      </c>
      <c r="L10" s="71">
        <f t="shared" si="3"/>
        <v>9089</v>
      </c>
      <c r="M10" s="70">
        <f t="shared" si="4"/>
        <v>47176</v>
      </c>
      <c r="N10" s="64">
        <f t="shared" si="5"/>
        <v>13908</v>
      </c>
      <c r="O10" s="65">
        <f t="shared" si="6"/>
        <v>16912</v>
      </c>
      <c r="P10" s="71">
        <f t="shared" si="7"/>
        <v>16356</v>
      </c>
      <c r="Q10" s="70">
        <f t="shared" si="8"/>
        <v>39786</v>
      </c>
      <c r="R10" s="64">
        <f t="shared" si="9"/>
        <v>11510</v>
      </c>
      <c r="S10" s="65">
        <f t="shared" si="10"/>
        <v>13734</v>
      </c>
      <c r="T10" s="71">
        <f t="shared" si="11"/>
        <v>14542</v>
      </c>
      <c r="U10" s="70">
        <f t="shared" si="12"/>
        <v>42518</v>
      </c>
      <c r="V10" s="64">
        <f t="shared" si="13"/>
        <v>12631</v>
      </c>
      <c r="W10" s="65">
        <f t="shared" si="14"/>
        <v>14561</v>
      </c>
      <c r="X10" s="71">
        <f t="shared" si="15"/>
        <v>15326</v>
      </c>
      <c r="Y10" s="70">
        <f t="shared" si="16"/>
        <v>38850</v>
      </c>
      <c r="Z10" s="64">
        <f t="shared" si="17"/>
        <v>11398</v>
      </c>
      <c r="AA10" s="65">
        <f t="shared" si="18"/>
        <v>13333</v>
      </c>
      <c r="AB10" s="71">
        <f t="shared" si="19"/>
        <v>14119</v>
      </c>
      <c r="AC10" s="70">
        <f t="shared" si="24"/>
        <v>18120</v>
      </c>
      <c r="AD10" s="64">
        <f t="shared" si="20"/>
        <v>5686</v>
      </c>
      <c r="AE10" s="65">
        <f t="shared" si="20"/>
        <v>6257</v>
      </c>
      <c r="AF10" s="71">
        <f t="shared" si="20"/>
        <v>6177</v>
      </c>
    </row>
    <row r="11" spans="2:32" ht="15" customHeight="1">
      <c r="B11" s="206"/>
      <c r="C11" s="194" t="s">
        <v>5</v>
      </c>
      <c r="D11" s="4" t="s">
        <v>6</v>
      </c>
      <c r="E11" s="22">
        <f>I11+M11+Q11+U11+Y11+AC11</f>
        <v>709344</v>
      </c>
      <c r="F11" s="23">
        <f t="shared" si="22"/>
        <v>201421</v>
      </c>
      <c r="G11" s="23">
        <f t="shared" si="23"/>
        <v>225198</v>
      </c>
      <c r="H11" s="23">
        <f t="shared" ref="H11:H12" si="25">L11+P11+T11+X11+AB11+AF11</f>
        <v>282725</v>
      </c>
      <c r="I11" s="35">
        <f t="shared" si="0"/>
        <v>20058</v>
      </c>
      <c r="J11" s="23">
        <f t="shared" si="1"/>
        <v>5934</v>
      </c>
      <c r="K11" s="24">
        <f t="shared" si="2"/>
        <v>6811</v>
      </c>
      <c r="L11" s="36">
        <f t="shared" si="3"/>
        <v>7313</v>
      </c>
      <c r="M11" s="35">
        <f t="shared" si="4"/>
        <v>168437</v>
      </c>
      <c r="N11" s="23">
        <f t="shared" si="5"/>
        <v>47342</v>
      </c>
      <c r="O11" s="24">
        <f t="shared" si="6"/>
        <v>53213</v>
      </c>
      <c r="P11" s="36">
        <f t="shared" si="7"/>
        <v>67882</v>
      </c>
      <c r="Q11" s="35">
        <f t="shared" si="8"/>
        <v>159460</v>
      </c>
      <c r="R11" s="23">
        <f t="shared" si="9"/>
        <v>45815</v>
      </c>
      <c r="S11" s="24">
        <f t="shared" si="10"/>
        <v>50080</v>
      </c>
      <c r="T11" s="36">
        <f t="shared" si="11"/>
        <v>63565</v>
      </c>
      <c r="U11" s="35">
        <f t="shared" si="12"/>
        <v>165428</v>
      </c>
      <c r="V11" s="23">
        <f t="shared" si="13"/>
        <v>47211</v>
      </c>
      <c r="W11" s="24">
        <f t="shared" si="14"/>
        <v>52112</v>
      </c>
      <c r="X11" s="36">
        <f t="shared" si="15"/>
        <v>66105</v>
      </c>
      <c r="Y11" s="35">
        <f t="shared" si="16"/>
        <v>157749</v>
      </c>
      <c r="Z11" s="23">
        <f t="shared" si="17"/>
        <v>43890</v>
      </c>
      <c r="AA11" s="24">
        <f t="shared" si="18"/>
        <v>50751</v>
      </c>
      <c r="AB11" s="36">
        <f t="shared" si="19"/>
        <v>63108</v>
      </c>
      <c r="AC11" s="35">
        <f t="shared" si="24"/>
        <v>38212</v>
      </c>
      <c r="AD11" s="23">
        <f t="shared" si="20"/>
        <v>11229</v>
      </c>
      <c r="AE11" s="24">
        <f t="shared" si="20"/>
        <v>12231</v>
      </c>
      <c r="AF11" s="36">
        <f t="shared" si="20"/>
        <v>14752</v>
      </c>
    </row>
    <row r="12" spans="2:32" ht="15" customHeight="1">
      <c r="B12" s="206"/>
      <c r="C12" s="194"/>
      <c r="D12" s="5" t="s">
        <v>7</v>
      </c>
      <c r="E12" s="28">
        <f>I12+M12+Q12+U12+Y12+AC12</f>
        <v>152153</v>
      </c>
      <c r="F12" s="23">
        <f t="shared" si="22"/>
        <v>45744</v>
      </c>
      <c r="G12" s="23">
        <f t="shared" si="23"/>
        <v>50540</v>
      </c>
      <c r="H12" s="23">
        <f t="shared" si="25"/>
        <v>55869</v>
      </c>
      <c r="I12" s="41">
        <f t="shared" si="0"/>
        <v>5347</v>
      </c>
      <c r="J12" s="29">
        <f t="shared" si="1"/>
        <v>1737</v>
      </c>
      <c r="K12" s="30">
        <f t="shared" si="2"/>
        <v>1834</v>
      </c>
      <c r="L12" s="42">
        <f t="shared" si="3"/>
        <v>1776</v>
      </c>
      <c r="M12" s="41">
        <f t="shared" si="4"/>
        <v>37147</v>
      </c>
      <c r="N12" s="29">
        <f t="shared" si="5"/>
        <v>11266</v>
      </c>
      <c r="O12" s="30">
        <f t="shared" si="6"/>
        <v>12594</v>
      </c>
      <c r="P12" s="42">
        <f t="shared" si="7"/>
        <v>13287</v>
      </c>
      <c r="Q12" s="41">
        <f t="shared" si="8"/>
        <v>31989</v>
      </c>
      <c r="R12" s="29">
        <f t="shared" si="9"/>
        <v>9099</v>
      </c>
      <c r="S12" s="30">
        <f t="shared" si="10"/>
        <v>10589</v>
      </c>
      <c r="T12" s="42">
        <f t="shared" si="11"/>
        <v>12301</v>
      </c>
      <c r="U12" s="41">
        <f t="shared" si="12"/>
        <v>35192</v>
      </c>
      <c r="V12" s="29">
        <f t="shared" si="13"/>
        <v>10435</v>
      </c>
      <c r="W12" s="30">
        <f t="shared" si="14"/>
        <v>11655</v>
      </c>
      <c r="X12" s="42">
        <f t="shared" si="15"/>
        <v>13102</v>
      </c>
      <c r="Y12" s="41">
        <f t="shared" si="16"/>
        <v>33771</v>
      </c>
      <c r="Z12" s="29">
        <f t="shared" si="17"/>
        <v>10262</v>
      </c>
      <c r="AA12" s="30">
        <f t="shared" si="18"/>
        <v>10994</v>
      </c>
      <c r="AB12" s="42">
        <f t="shared" si="19"/>
        <v>12515</v>
      </c>
      <c r="AC12" s="41">
        <f t="shared" si="24"/>
        <v>8707</v>
      </c>
      <c r="AD12" s="29">
        <f t="shared" si="20"/>
        <v>2945</v>
      </c>
      <c r="AE12" s="30">
        <f t="shared" si="20"/>
        <v>2874</v>
      </c>
      <c r="AF12" s="42">
        <f t="shared" si="20"/>
        <v>2888</v>
      </c>
    </row>
    <row r="13" spans="2:32" ht="15" customHeight="1">
      <c r="B13" s="206"/>
      <c r="C13" s="194"/>
      <c r="D13" s="113" t="s">
        <v>8</v>
      </c>
      <c r="E13" s="49">
        <f>E12/E6</f>
        <v>0.1766146602948124</v>
      </c>
      <c r="F13" s="50">
        <f>F12/F6</f>
        <v>0.18507474763821738</v>
      </c>
      <c r="G13" s="51">
        <f t="shared" ref="G13:H13" si="26">G12/G6</f>
        <v>0.183289934648108</v>
      </c>
      <c r="H13" s="72">
        <f t="shared" si="26"/>
        <v>0.16500292385570919</v>
      </c>
      <c r="I13" s="73">
        <f t="shared" si="0"/>
        <v>0.21047037984648692</v>
      </c>
      <c r="J13" s="50">
        <f t="shared" si="1"/>
        <v>0.22643723113023073</v>
      </c>
      <c r="K13" s="51">
        <f t="shared" si="2"/>
        <v>0.21214574898785424</v>
      </c>
      <c r="L13" s="74">
        <f t="shared" si="3"/>
        <v>0.1954010342171856</v>
      </c>
      <c r="M13" s="73">
        <f t="shared" si="4"/>
        <v>0.18069013152774535</v>
      </c>
      <c r="N13" s="50">
        <f t="shared" si="5"/>
        <v>0.19222631722631722</v>
      </c>
      <c r="O13" s="51">
        <f t="shared" si="6"/>
        <v>0.19137781694956463</v>
      </c>
      <c r="P13" s="74">
        <f t="shared" si="7"/>
        <v>0.16369549951336101</v>
      </c>
      <c r="Q13" s="73">
        <f t="shared" si="8"/>
        <v>0.16708888529059959</v>
      </c>
      <c r="R13" s="50">
        <f t="shared" si="9"/>
        <v>0.16569545106894418</v>
      </c>
      <c r="S13" s="51">
        <f t="shared" si="10"/>
        <v>0.17453724307306862</v>
      </c>
      <c r="T13" s="74">
        <f t="shared" si="11"/>
        <v>0.16214114359528642</v>
      </c>
      <c r="U13" s="73">
        <f t="shared" si="12"/>
        <v>0.1754162097497757</v>
      </c>
      <c r="V13" s="50">
        <f t="shared" si="13"/>
        <v>0.18101863095444609</v>
      </c>
      <c r="W13" s="51">
        <f t="shared" si="14"/>
        <v>0.1827747894679066</v>
      </c>
      <c r="X13" s="74">
        <f t="shared" si="15"/>
        <v>0.16541467294557299</v>
      </c>
      <c r="Y13" s="73">
        <f t="shared" si="16"/>
        <v>0.1763314536340852</v>
      </c>
      <c r="Z13" s="50">
        <f t="shared" si="17"/>
        <v>0.18950361944157187</v>
      </c>
      <c r="AA13" s="51">
        <f t="shared" si="18"/>
        <v>0.17805490323103085</v>
      </c>
      <c r="AB13" s="74">
        <f t="shared" si="19"/>
        <v>0.16549197995318884</v>
      </c>
      <c r="AC13" s="73">
        <f t="shared" ref="AC13" si="27">I96</f>
        <v>0.19255305298789221</v>
      </c>
      <c r="AD13" s="50">
        <f t="shared" ref="AD13" si="28">J96</f>
        <v>0.19224701374802794</v>
      </c>
      <c r="AE13" s="51">
        <f t="shared" ref="AE13" si="29">K96</f>
        <v>0.19590917620566711</v>
      </c>
      <c r="AF13" s="74">
        <f t="shared" ref="AF13" si="30">L96</f>
        <v>0.18959971408148676</v>
      </c>
    </row>
    <row r="14" spans="2:32" ht="15" customHeight="1">
      <c r="B14" s="206" t="s">
        <v>13</v>
      </c>
      <c r="C14" s="195" t="s">
        <v>10</v>
      </c>
      <c r="D14" s="195"/>
      <c r="E14" s="19">
        <f>I14+M14+Q14+U14+Y14+AC14</f>
        <v>466075466</v>
      </c>
      <c r="F14" s="20">
        <f>J14+N14+R14+V14+Z14+AD14</f>
        <v>146026617</v>
      </c>
      <c r="G14" s="20">
        <f t="shared" ref="G14:H14" si="31">K14+O14+S14+W14+AA14+AE14</f>
        <v>148717457</v>
      </c>
      <c r="H14" s="20">
        <f t="shared" si="31"/>
        <v>171331392</v>
      </c>
      <c r="I14" s="32">
        <f t="shared" si="0"/>
        <v>13484869</v>
      </c>
      <c r="J14" s="20">
        <f t="shared" si="1"/>
        <v>4324087</v>
      </c>
      <c r="K14" s="21">
        <f t="shared" si="2"/>
        <v>4610160</v>
      </c>
      <c r="L14" s="33">
        <f t="shared" si="3"/>
        <v>4550622</v>
      </c>
      <c r="M14" s="32">
        <f t="shared" si="4"/>
        <v>110518123</v>
      </c>
      <c r="N14" s="20">
        <f t="shared" si="5"/>
        <v>34052404</v>
      </c>
      <c r="O14" s="21">
        <f t="shared" si="6"/>
        <v>34918036</v>
      </c>
      <c r="P14" s="33">
        <f t="shared" si="7"/>
        <v>41547683</v>
      </c>
      <c r="Q14" s="32">
        <f t="shared" si="8"/>
        <v>104073335</v>
      </c>
      <c r="R14" s="20">
        <f t="shared" si="9"/>
        <v>32985504</v>
      </c>
      <c r="S14" s="21">
        <f t="shared" si="10"/>
        <v>32711108</v>
      </c>
      <c r="T14" s="33">
        <f t="shared" si="11"/>
        <v>38376723</v>
      </c>
      <c r="U14" s="32">
        <f t="shared" si="12"/>
        <v>108212042</v>
      </c>
      <c r="V14" s="20">
        <f t="shared" si="13"/>
        <v>34154200</v>
      </c>
      <c r="W14" s="21">
        <f t="shared" si="14"/>
        <v>34327521</v>
      </c>
      <c r="X14" s="33">
        <f t="shared" si="15"/>
        <v>39730321</v>
      </c>
      <c r="Y14" s="32">
        <f t="shared" si="16"/>
        <v>104360704</v>
      </c>
      <c r="Z14" s="20">
        <f t="shared" si="17"/>
        <v>32412866</v>
      </c>
      <c r="AA14" s="21">
        <f t="shared" si="18"/>
        <v>33780506</v>
      </c>
      <c r="AB14" s="33">
        <f t="shared" si="19"/>
        <v>38167332</v>
      </c>
      <c r="AC14" s="32">
        <f>E110</f>
        <v>25426393</v>
      </c>
      <c r="AD14" s="20">
        <f t="shared" ref="AD14:AF14" si="32">F110</f>
        <v>8097556</v>
      </c>
      <c r="AE14" s="21">
        <f t="shared" si="32"/>
        <v>8370126</v>
      </c>
      <c r="AF14" s="33">
        <f t="shared" si="32"/>
        <v>8958711</v>
      </c>
    </row>
    <row r="15" spans="2:32" ht="15" customHeight="1">
      <c r="B15" s="206"/>
      <c r="C15" s="196" t="s">
        <v>11</v>
      </c>
      <c r="D15" s="196"/>
      <c r="E15" s="52">
        <f t="shared" ref="E15:E16" si="33">I15+M15+Q15+U15+Y15+AC15</f>
        <v>458220466</v>
      </c>
      <c r="F15" s="53">
        <f>J15+N15+R15+V15+Z15+AD15</f>
        <v>143788717</v>
      </c>
      <c r="G15" s="53">
        <f>K15+O15+S15+W15+AA15+AE15</f>
        <v>146766957</v>
      </c>
      <c r="H15" s="53">
        <f>L15+P15+T15+X15+AB15+AF15</f>
        <v>167664792</v>
      </c>
      <c r="I15" s="56">
        <f t="shared" si="0"/>
        <v>13199519</v>
      </c>
      <c r="J15" s="53">
        <f t="shared" si="1"/>
        <v>4260637</v>
      </c>
      <c r="K15" s="54">
        <f t="shared" si="2"/>
        <v>4500110</v>
      </c>
      <c r="L15" s="57">
        <f t="shared" si="3"/>
        <v>4438772</v>
      </c>
      <c r="M15" s="56">
        <f t="shared" si="4"/>
        <v>108154473</v>
      </c>
      <c r="N15" s="53">
        <f t="shared" si="5"/>
        <v>33619754</v>
      </c>
      <c r="O15" s="54">
        <f t="shared" si="6"/>
        <v>34512286</v>
      </c>
      <c r="P15" s="57">
        <f t="shared" si="7"/>
        <v>40022433</v>
      </c>
      <c r="Q15" s="56">
        <f t="shared" si="8"/>
        <v>102555885</v>
      </c>
      <c r="R15" s="53">
        <f t="shared" si="9"/>
        <v>32547754</v>
      </c>
      <c r="S15" s="54">
        <f t="shared" si="10"/>
        <v>32288058</v>
      </c>
      <c r="T15" s="57">
        <f t="shared" si="11"/>
        <v>37720073</v>
      </c>
      <c r="U15" s="56">
        <f t="shared" si="12"/>
        <v>106611842</v>
      </c>
      <c r="V15" s="53">
        <f t="shared" si="13"/>
        <v>33593500</v>
      </c>
      <c r="W15" s="54">
        <f t="shared" si="14"/>
        <v>33813371</v>
      </c>
      <c r="X15" s="57">
        <f t="shared" si="15"/>
        <v>39204971</v>
      </c>
      <c r="Y15" s="56">
        <f t="shared" si="16"/>
        <v>102837304</v>
      </c>
      <c r="Z15" s="53">
        <f t="shared" si="17"/>
        <v>31780766</v>
      </c>
      <c r="AA15" s="54">
        <f t="shared" si="18"/>
        <v>33496006</v>
      </c>
      <c r="AB15" s="57">
        <f t="shared" si="19"/>
        <v>37560532</v>
      </c>
      <c r="AC15" s="56">
        <f t="shared" ref="AC15:AC16" si="34">E111</f>
        <v>24861443</v>
      </c>
      <c r="AD15" s="53">
        <f t="shared" ref="AD15:AD16" si="35">F111</f>
        <v>7986306</v>
      </c>
      <c r="AE15" s="54">
        <f t="shared" ref="AE15:AE16" si="36">G111</f>
        <v>8157126</v>
      </c>
      <c r="AF15" s="57">
        <f t="shared" ref="AF15:AF16" si="37">H111</f>
        <v>8718011</v>
      </c>
    </row>
    <row r="16" spans="2:32" ht="15" customHeight="1" thickBot="1">
      <c r="B16" s="207"/>
      <c r="C16" s="208" t="s">
        <v>12</v>
      </c>
      <c r="D16" s="208"/>
      <c r="E16" s="43">
        <f t="shared" si="33"/>
        <v>7855000</v>
      </c>
      <c r="F16" s="44">
        <f>J16+N16+R16+V16+Z16+AD16</f>
        <v>2237900</v>
      </c>
      <c r="G16" s="44">
        <f t="shared" ref="G16" si="38">K16+O16+S16+W16+AA16+AE16</f>
        <v>1950500</v>
      </c>
      <c r="H16" s="44">
        <f>L16+P16+T16+X16+AB16+AF16</f>
        <v>3666600</v>
      </c>
      <c r="I16" s="47">
        <f t="shared" si="0"/>
        <v>285350</v>
      </c>
      <c r="J16" s="44">
        <f t="shared" si="1"/>
        <v>63450</v>
      </c>
      <c r="K16" s="45">
        <f t="shared" si="2"/>
        <v>110050</v>
      </c>
      <c r="L16" s="48">
        <f t="shared" si="3"/>
        <v>111850</v>
      </c>
      <c r="M16" s="47">
        <f t="shared" si="4"/>
        <v>2363650</v>
      </c>
      <c r="N16" s="44">
        <f t="shared" si="5"/>
        <v>432650</v>
      </c>
      <c r="O16" s="45">
        <f t="shared" si="6"/>
        <v>405750</v>
      </c>
      <c r="P16" s="48">
        <f t="shared" si="7"/>
        <v>1525250</v>
      </c>
      <c r="Q16" s="47">
        <f t="shared" si="8"/>
        <v>1517450</v>
      </c>
      <c r="R16" s="44">
        <f t="shared" si="9"/>
        <v>437750</v>
      </c>
      <c r="S16" s="45">
        <f t="shared" si="10"/>
        <v>423050</v>
      </c>
      <c r="T16" s="48">
        <f t="shared" si="11"/>
        <v>656650</v>
      </c>
      <c r="U16" s="47">
        <f t="shared" si="12"/>
        <v>1600200</v>
      </c>
      <c r="V16" s="44">
        <f t="shared" si="13"/>
        <v>560700</v>
      </c>
      <c r="W16" s="45">
        <f t="shared" si="14"/>
        <v>514150</v>
      </c>
      <c r="X16" s="48">
        <f t="shared" si="15"/>
        <v>525350</v>
      </c>
      <c r="Y16" s="47">
        <f t="shared" si="16"/>
        <v>1523400</v>
      </c>
      <c r="Z16" s="44">
        <f t="shared" si="17"/>
        <v>632100</v>
      </c>
      <c r="AA16" s="45">
        <f t="shared" si="18"/>
        <v>284500</v>
      </c>
      <c r="AB16" s="48">
        <f t="shared" si="19"/>
        <v>606800</v>
      </c>
      <c r="AC16" s="47">
        <f t="shared" si="34"/>
        <v>564950</v>
      </c>
      <c r="AD16" s="44">
        <f t="shared" si="35"/>
        <v>111250</v>
      </c>
      <c r="AE16" s="45">
        <f t="shared" si="36"/>
        <v>213000</v>
      </c>
      <c r="AF16" s="48">
        <f t="shared" si="37"/>
        <v>240700</v>
      </c>
    </row>
    <row r="18" spans="2:11" ht="15" customHeight="1" thickBot="1">
      <c r="B18" s="1" t="s">
        <v>22</v>
      </c>
    </row>
    <row r="19" spans="2:11" ht="15" customHeight="1">
      <c r="B19" s="212" t="s">
        <v>0</v>
      </c>
      <c r="C19" s="213"/>
      <c r="D19" s="213"/>
      <c r="E19" s="13" t="s">
        <v>23</v>
      </c>
      <c r="F19" s="14" t="s">
        <v>17</v>
      </c>
      <c r="G19" s="115" t="s">
        <v>24</v>
      </c>
      <c r="H19" s="15" t="s">
        <v>21</v>
      </c>
    </row>
    <row r="20" spans="2:11" ht="15" customHeight="1">
      <c r="B20" s="206" t="s">
        <v>32</v>
      </c>
      <c r="C20" s="195" t="s">
        <v>1</v>
      </c>
      <c r="D20" s="195"/>
      <c r="E20" s="19">
        <f>E6/31</f>
        <v>27790.225806451614</v>
      </c>
      <c r="F20" s="122">
        <f>F6/31</f>
        <v>7973.0645161290322</v>
      </c>
      <c r="G20" s="123">
        <f>G6/31</f>
        <v>8894.7741935483864</v>
      </c>
      <c r="H20" s="124">
        <f>H6/31</f>
        <v>10922.387096774193</v>
      </c>
      <c r="I20" s="8"/>
    </row>
    <row r="21" spans="2:11" ht="15" customHeight="1">
      <c r="B21" s="206"/>
      <c r="C21" s="194" t="s">
        <v>25</v>
      </c>
      <c r="D21" s="4" t="s">
        <v>33</v>
      </c>
      <c r="E21" s="22">
        <f t="shared" ref="E21:E22" si="39">E7/31</f>
        <v>14245.41935483871</v>
      </c>
      <c r="F21" s="125">
        <f t="shared" ref="F21:H22" si="40">F7/31</f>
        <v>4125.2580645161288</v>
      </c>
      <c r="G21" s="126">
        <f t="shared" si="40"/>
        <v>4546.4193548387093</v>
      </c>
      <c r="H21" s="127">
        <f t="shared" si="40"/>
        <v>5573.7419354838712</v>
      </c>
      <c r="I21" s="8"/>
    </row>
    <row r="22" spans="2:11" ht="15" customHeight="1">
      <c r="B22" s="206"/>
      <c r="C22" s="194"/>
      <c r="D22" s="113" t="s">
        <v>4</v>
      </c>
      <c r="E22" s="25">
        <f t="shared" si="39"/>
        <v>13544.806451612903</v>
      </c>
      <c r="F22" s="128">
        <f t="shared" si="40"/>
        <v>3847.8064516129034</v>
      </c>
      <c r="G22" s="129">
        <f t="shared" si="40"/>
        <v>4348.3548387096771</v>
      </c>
      <c r="H22" s="130">
        <f t="shared" si="40"/>
        <v>5348.6451612903229</v>
      </c>
      <c r="I22" s="8"/>
    </row>
    <row r="23" spans="2:11" ht="15" customHeight="1">
      <c r="B23" s="206"/>
      <c r="C23" s="202" t="s">
        <v>34</v>
      </c>
      <c r="D23" s="58" t="s">
        <v>28</v>
      </c>
      <c r="E23" s="59">
        <f>E9/$I$23</f>
        <v>30935.333333333332</v>
      </c>
      <c r="F23" s="60">
        <f>F9/$I$23</f>
        <v>8779.0952380952385</v>
      </c>
      <c r="G23" s="61">
        <f>G9/$I$23</f>
        <v>9633.1428571428569</v>
      </c>
      <c r="H23" s="69">
        <f>H9/$I$23</f>
        <v>12523.095238095239</v>
      </c>
      <c r="I23" s="8">
        <v>21</v>
      </c>
    </row>
    <row r="24" spans="2:11" ht="15" customHeight="1">
      <c r="B24" s="206"/>
      <c r="C24" s="202"/>
      <c r="D24" s="62" t="s">
        <v>35</v>
      </c>
      <c r="E24" s="63">
        <f>E10/$I$24</f>
        <v>21185.5</v>
      </c>
      <c r="F24" s="64">
        <f>F10/$I$24</f>
        <v>6280.4</v>
      </c>
      <c r="G24" s="65">
        <f>G10/$I$24</f>
        <v>7344.2</v>
      </c>
      <c r="H24" s="71">
        <f>H10/$I$24</f>
        <v>7560.9</v>
      </c>
      <c r="I24" s="8">
        <v>10</v>
      </c>
    </row>
    <row r="25" spans="2:11" ht="15" customHeight="1">
      <c r="B25" s="206"/>
      <c r="C25" s="194" t="s">
        <v>5</v>
      </c>
      <c r="D25" s="4" t="s">
        <v>6</v>
      </c>
      <c r="E25" s="91">
        <f t="shared" ref="E25:H26" si="41">E11/31</f>
        <v>22882.064516129034</v>
      </c>
      <c r="F25" s="92">
        <f t="shared" si="41"/>
        <v>6497.4516129032254</v>
      </c>
      <c r="G25" s="93">
        <f t="shared" si="41"/>
        <v>7264.4516129032254</v>
      </c>
      <c r="H25" s="94">
        <f t="shared" si="41"/>
        <v>9120.1612903225814</v>
      </c>
      <c r="I25" s="8"/>
    </row>
    <row r="26" spans="2:11" ht="15" customHeight="1">
      <c r="B26" s="206"/>
      <c r="C26" s="194"/>
      <c r="D26" s="5" t="s">
        <v>7</v>
      </c>
      <c r="E26" s="95">
        <f t="shared" si="41"/>
        <v>4908.1612903225805</v>
      </c>
      <c r="F26" s="96">
        <f t="shared" si="41"/>
        <v>1475.6129032258063</v>
      </c>
      <c r="G26" s="97">
        <f t="shared" si="41"/>
        <v>1630.3225806451612</v>
      </c>
      <c r="H26" s="98">
        <f t="shared" si="41"/>
        <v>1802.2258064516129</v>
      </c>
      <c r="I26" s="8"/>
      <c r="J26" s="3"/>
      <c r="K26" s="3"/>
    </row>
    <row r="27" spans="2:11" ht="15" customHeight="1">
      <c r="B27" s="206"/>
      <c r="C27" s="194"/>
      <c r="D27" s="113" t="s">
        <v>8</v>
      </c>
      <c r="E27" s="49">
        <f>E26/E20</f>
        <v>0.1766146602948124</v>
      </c>
      <c r="F27" s="50">
        <f>F26/F20</f>
        <v>0.18507474763821738</v>
      </c>
      <c r="G27" s="51">
        <f>G26/G20</f>
        <v>0.183289934648108</v>
      </c>
      <c r="H27" s="74">
        <f>H26/H20</f>
        <v>0.16500292385570919</v>
      </c>
      <c r="I27" s="8"/>
      <c r="J27" s="8"/>
    </row>
    <row r="28" spans="2:11" ht="15" customHeight="1">
      <c r="B28" s="206" t="s">
        <v>37</v>
      </c>
      <c r="C28" s="195" t="s">
        <v>10</v>
      </c>
      <c r="D28" s="195"/>
      <c r="E28" s="90">
        <f>E14/31</f>
        <v>15034692.451612903</v>
      </c>
      <c r="F28" s="20">
        <f t="shared" ref="F28:H28" si="42">F14/31</f>
        <v>4710536.0322580645</v>
      </c>
      <c r="G28" s="21">
        <f t="shared" si="42"/>
        <v>4797337.3225806449</v>
      </c>
      <c r="H28" s="33">
        <f t="shared" si="42"/>
        <v>5526819.0967741935</v>
      </c>
      <c r="I28" s="8"/>
    </row>
    <row r="29" spans="2:11" ht="15" customHeight="1">
      <c r="B29" s="206"/>
      <c r="C29" s="196" t="s">
        <v>11</v>
      </c>
      <c r="D29" s="196"/>
      <c r="E29" s="52">
        <f t="shared" ref="E29:H30" si="43">E15/31</f>
        <v>14781305.35483871</v>
      </c>
      <c r="F29" s="53">
        <f t="shared" si="43"/>
        <v>4638345.7096774196</v>
      </c>
      <c r="G29" s="54">
        <f t="shared" si="43"/>
        <v>4734417.9677419355</v>
      </c>
      <c r="H29" s="57">
        <f t="shared" si="43"/>
        <v>5408541.6774193551</v>
      </c>
      <c r="I29" s="8"/>
    </row>
    <row r="30" spans="2:11" ht="15" customHeight="1" thickBot="1">
      <c r="B30" s="207"/>
      <c r="C30" s="208" t="s">
        <v>12</v>
      </c>
      <c r="D30" s="208"/>
      <c r="E30" s="43">
        <f t="shared" si="43"/>
        <v>253387.09677419355</v>
      </c>
      <c r="F30" s="44">
        <f t="shared" si="43"/>
        <v>72190.322580645166</v>
      </c>
      <c r="G30" s="45">
        <f t="shared" si="43"/>
        <v>62919.354838709674</v>
      </c>
      <c r="H30" s="48">
        <f t="shared" si="43"/>
        <v>118277.41935483871</v>
      </c>
      <c r="I30" s="8"/>
    </row>
    <row r="32" spans="2:11" ht="15" customHeight="1" thickBot="1">
      <c r="B32" s="3"/>
    </row>
    <row r="33" spans="2:36" ht="27.75" customHeight="1" thickTop="1" thickBot="1">
      <c r="B33" s="209" t="s">
        <v>99</v>
      </c>
      <c r="C33" s="210"/>
      <c r="D33" s="210"/>
      <c r="E33" s="210"/>
      <c r="F33" s="210"/>
      <c r="G33" s="210"/>
      <c r="H33" s="211"/>
    </row>
    <row r="34" spans="2:36" ht="15" customHeight="1" thickTop="1">
      <c r="B34" s="9"/>
    </row>
    <row r="35" spans="2:36" ht="15" customHeight="1">
      <c r="B35" s="203" t="s">
        <v>40</v>
      </c>
      <c r="C35" s="203"/>
      <c r="D35" s="203"/>
      <c r="E35" s="203" t="s">
        <v>104</v>
      </c>
      <c r="F35" s="203"/>
      <c r="G35" s="203"/>
      <c r="H35" s="203"/>
      <c r="I35" s="204">
        <v>45108</v>
      </c>
      <c r="J35" s="204"/>
      <c r="K35" s="204"/>
      <c r="L35" s="204"/>
      <c r="M35" s="236"/>
      <c r="N35" s="236"/>
      <c r="O35" s="236"/>
      <c r="P35" s="236"/>
      <c r="Q35" s="237"/>
      <c r="R35" s="237"/>
      <c r="S35" s="237"/>
      <c r="T35" s="237"/>
      <c r="U35" s="222"/>
      <c r="V35" s="222"/>
      <c r="W35" s="222"/>
      <c r="X35" s="222"/>
    </row>
    <row r="36" spans="2:36" ht="15" customHeight="1">
      <c r="B36" s="201" t="s">
        <v>0</v>
      </c>
      <c r="C36" s="201"/>
      <c r="D36" s="201"/>
      <c r="E36" s="6" t="s">
        <v>41</v>
      </c>
      <c r="F36" s="7" t="s">
        <v>17</v>
      </c>
      <c r="G36" s="114" t="s">
        <v>42</v>
      </c>
      <c r="H36" s="16" t="s">
        <v>43</v>
      </c>
      <c r="I36" s="10" t="s">
        <v>14</v>
      </c>
      <c r="J36" s="11" t="s">
        <v>16</v>
      </c>
      <c r="K36" s="12" t="s">
        <v>18</v>
      </c>
      <c r="L36" s="12" t="s">
        <v>20</v>
      </c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</row>
    <row r="37" spans="2:36" ht="15" customHeight="1">
      <c r="B37" s="194" t="s">
        <v>9</v>
      </c>
      <c r="C37" s="195" t="s">
        <v>1</v>
      </c>
      <c r="D37" s="195"/>
      <c r="E37" s="19">
        <f t="shared" ref="E37:H39" si="44">I37+M37+Q37+U37</f>
        <v>25405</v>
      </c>
      <c r="F37" s="20">
        <f t="shared" si="44"/>
        <v>7671</v>
      </c>
      <c r="G37" s="21">
        <f t="shared" si="44"/>
        <v>8645</v>
      </c>
      <c r="H37" s="21">
        <f t="shared" si="44"/>
        <v>9089</v>
      </c>
      <c r="I37" s="19">
        <f>SUM(J37:L37)</f>
        <v>25405</v>
      </c>
      <c r="J37" s="20">
        <f>J38+J39</f>
        <v>7671</v>
      </c>
      <c r="K37" s="21">
        <f t="shared" ref="K37:L37" si="45">K38+K39</f>
        <v>8645</v>
      </c>
      <c r="L37" s="21">
        <f t="shared" si="45"/>
        <v>9089</v>
      </c>
      <c r="M37" s="82"/>
      <c r="N37" s="83"/>
      <c r="O37" s="83"/>
      <c r="P37" s="83"/>
      <c r="Q37" s="82"/>
      <c r="R37" s="83"/>
      <c r="S37" s="83"/>
      <c r="T37" s="83"/>
      <c r="U37" s="82"/>
      <c r="V37" s="83"/>
      <c r="W37" s="83"/>
      <c r="X37" s="83"/>
    </row>
    <row r="38" spans="2:36" ht="15" customHeight="1">
      <c r="B38" s="194"/>
      <c r="C38" s="194" t="s">
        <v>2</v>
      </c>
      <c r="D38" s="4" t="s">
        <v>3</v>
      </c>
      <c r="E38" s="22">
        <f t="shared" si="44"/>
        <v>13009</v>
      </c>
      <c r="F38" s="23">
        <f t="shared" si="44"/>
        <v>3914</v>
      </c>
      <c r="G38" s="24">
        <f t="shared" si="44"/>
        <v>4464</v>
      </c>
      <c r="H38" s="24">
        <f t="shared" si="44"/>
        <v>4631</v>
      </c>
      <c r="I38" s="22">
        <f t="shared" ref="I38:I43" si="46">SUM(J38:L38)</f>
        <v>13009</v>
      </c>
      <c r="J38" s="23">
        <v>3914</v>
      </c>
      <c r="K38" s="24">
        <v>4464</v>
      </c>
      <c r="L38" s="24">
        <v>4631</v>
      </c>
      <c r="M38" s="84"/>
      <c r="N38" s="83"/>
      <c r="O38" s="83"/>
      <c r="P38" s="83"/>
      <c r="Q38" s="84"/>
      <c r="R38" s="83"/>
      <c r="S38" s="83"/>
      <c r="T38" s="83"/>
      <c r="U38" s="84"/>
      <c r="V38" s="83"/>
      <c r="W38" s="83"/>
      <c r="X38" s="83"/>
    </row>
    <row r="39" spans="2:36" ht="15" customHeight="1">
      <c r="B39" s="194"/>
      <c r="C39" s="194"/>
      <c r="D39" s="113" t="s">
        <v>4</v>
      </c>
      <c r="E39" s="25">
        <f t="shared" si="44"/>
        <v>12396</v>
      </c>
      <c r="F39" s="26">
        <f t="shared" si="44"/>
        <v>3757</v>
      </c>
      <c r="G39" s="27">
        <f t="shared" si="44"/>
        <v>4181</v>
      </c>
      <c r="H39" s="27">
        <f t="shared" si="44"/>
        <v>4458</v>
      </c>
      <c r="I39" s="25">
        <f t="shared" si="46"/>
        <v>12396</v>
      </c>
      <c r="J39" s="26">
        <v>3757</v>
      </c>
      <c r="K39" s="27">
        <v>4181</v>
      </c>
      <c r="L39" s="27">
        <v>4458</v>
      </c>
      <c r="M39" s="84"/>
      <c r="N39" s="83"/>
      <c r="O39" s="83"/>
      <c r="P39" s="83"/>
      <c r="Q39" s="84"/>
      <c r="R39" s="83"/>
      <c r="S39" s="83"/>
      <c r="T39" s="83"/>
      <c r="U39" s="84"/>
      <c r="V39" s="83"/>
      <c r="W39" s="83"/>
      <c r="X39" s="83"/>
    </row>
    <row r="40" spans="2:36" ht="15" customHeight="1">
      <c r="B40" s="194"/>
      <c r="C40" s="202" t="s">
        <v>27</v>
      </c>
      <c r="D40" s="58" t="s">
        <v>28</v>
      </c>
      <c r="E40" s="59">
        <f>SUM(F40:H40)</f>
        <v>0</v>
      </c>
      <c r="F40" s="60"/>
      <c r="G40" s="60"/>
      <c r="H40" s="60"/>
      <c r="I40" s="59">
        <f t="shared" si="46"/>
        <v>0</v>
      </c>
      <c r="J40" s="60"/>
      <c r="K40" s="61"/>
      <c r="L40" s="61"/>
      <c r="M40" s="84"/>
      <c r="N40" s="83"/>
      <c r="O40" s="83"/>
      <c r="P40" s="83"/>
      <c r="Q40" s="84"/>
      <c r="R40" s="83"/>
      <c r="S40" s="83"/>
      <c r="T40" s="83"/>
      <c r="U40" s="84"/>
      <c r="V40" s="83"/>
      <c r="W40" s="83"/>
      <c r="X40" s="83"/>
    </row>
    <row r="41" spans="2:36" ht="15" customHeight="1">
      <c r="B41" s="194"/>
      <c r="C41" s="202"/>
      <c r="D41" s="62" t="s">
        <v>29</v>
      </c>
      <c r="E41" s="63">
        <f>SUM(F41:H41)</f>
        <v>25405</v>
      </c>
      <c r="F41" s="64">
        <f>J37</f>
        <v>7671</v>
      </c>
      <c r="G41" s="64">
        <f t="shared" ref="G41:H41" si="47">K37</f>
        <v>8645</v>
      </c>
      <c r="H41" s="64">
        <f t="shared" si="47"/>
        <v>9089</v>
      </c>
      <c r="I41" s="63">
        <f t="shared" si="46"/>
        <v>0</v>
      </c>
      <c r="J41" s="64"/>
      <c r="K41" s="65"/>
      <c r="L41" s="65"/>
      <c r="M41" s="84"/>
      <c r="N41" s="83"/>
      <c r="O41" s="83"/>
      <c r="P41" s="83"/>
      <c r="Q41" s="84"/>
      <c r="R41" s="83"/>
      <c r="S41" s="83"/>
      <c r="T41" s="83"/>
      <c r="U41" s="84"/>
      <c r="V41" s="83"/>
      <c r="W41" s="83"/>
      <c r="X41" s="83"/>
    </row>
    <row r="42" spans="2:36" ht="15" customHeight="1">
      <c r="B42" s="194"/>
      <c r="C42" s="194" t="s">
        <v>5</v>
      </c>
      <c r="D42" s="4" t="s">
        <v>6</v>
      </c>
      <c r="E42" s="22">
        <f t="shared" ref="E42:H43" si="48">I42+M42+Q42+U42</f>
        <v>20058</v>
      </c>
      <c r="F42" s="23">
        <f t="shared" si="48"/>
        <v>5934</v>
      </c>
      <c r="G42" s="24">
        <f t="shared" si="48"/>
        <v>6811</v>
      </c>
      <c r="H42" s="24">
        <f t="shared" si="48"/>
        <v>7313</v>
      </c>
      <c r="I42" s="22">
        <f t="shared" si="46"/>
        <v>20058</v>
      </c>
      <c r="J42" s="23">
        <v>5934</v>
      </c>
      <c r="K42" s="24">
        <v>6811</v>
      </c>
      <c r="L42" s="24">
        <v>7313</v>
      </c>
      <c r="M42" s="84"/>
      <c r="N42" s="83"/>
      <c r="O42" s="83"/>
      <c r="P42" s="83"/>
      <c r="Q42" s="84"/>
      <c r="R42" s="83"/>
      <c r="S42" s="83"/>
      <c r="T42" s="83"/>
      <c r="U42" s="84"/>
      <c r="V42" s="83"/>
      <c r="W42" s="83"/>
      <c r="X42" s="83"/>
    </row>
    <row r="43" spans="2:36" ht="15" customHeight="1">
      <c r="B43" s="194"/>
      <c r="C43" s="194"/>
      <c r="D43" s="5" t="s">
        <v>7</v>
      </c>
      <c r="E43" s="28">
        <f t="shared" si="48"/>
        <v>5347</v>
      </c>
      <c r="F43" s="29">
        <f t="shared" si="48"/>
        <v>1737</v>
      </c>
      <c r="G43" s="30">
        <f t="shared" si="48"/>
        <v>1834</v>
      </c>
      <c r="H43" s="30">
        <f t="shared" si="48"/>
        <v>1776</v>
      </c>
      <c r="I43" s="28">
        <f t="shared" si="46"/>
        <v>5347</v>
      </c>
      <c r="J43" s="29">
        <v>1737</v>
      </c>
      <c r="K43" s="30">
        <v>1834</v>
      </c>
      <c r="L43" s="30">
        <v>1776</v>
      </c>
      <c r="M43" s="84"/>
      <c r="N43" s="83"/>
      <c r="O43" s="83"/>
      <c r="P43" s="83"/>
      <c r="Q43" s="84"/>
      <c r="R43" s="83"/>
      <c r="S43" s="83"/>
      <c r="T43" s="83"/>
      <c r="U43" s="84"/>
      <c r="V43" s="83"/>
      <c r="W43" s="83"/>
      <c r="X43" s="83"/>
    </row>
    <row r="44" spans="2:36" ht="15" customHeight="1">
      <c r="B44" s="194"/>
      <c r="C44" s="194"/>
      <c r="D44" s="113" t="s">
        <v>8</v>
      </c>
      <c r="E44" s="49">
        <f>E43/E37</f>
        <v>0.21047037984648692</v>
      </c>
      <c r="F44" s="50">
        <f t="shared" ref="F44:H44" si="49">F43/F37</f>
        <v>0.22643723113023073</v>
      </c>
      <c r="G44" s="51">
        <f t="shared" si="49"/>
        <v>0.21214574898785424</v>
      </c>
      <c r="H44" s="51">
        <f t="shared" si="49"/>
        <v>0.1954010342171856</v>
      </c>
      <c r="I44" s="49">
        <f>I43/I37</f>
        <v>0.21047037984648692</v>
      </c>
      <c r="J44" s="50">
        <f t="shared" ref="J44:L44" si="50">J43/J37</f>
        <v>0.22643723113023073</v>
      </c>
      <c r="K44" s="51">
        <f t="shared" si="50"/>
        <v>0.21214574898785424</v>
      </c>
      <c r="L44" s="51">
        <f t="shared" si="50"/>
        <v>0.1954010342171856</v>
      </c>
      <c r="M44" s="85"/>
      <c r="N44" s="86"/>
      <c r="O44" s="86"/>
      <c r="P44" s="86"/>
      <c r="Q44" s="85"/>
      <c r="R44" s="86"/>
      <c r="S44" s="86"/>
      <c r="T44" s="86"/>
      <c r="U44" s="85"/>
      <c r="V44" s="86"/>
      <c r="W44" s="86"/>
      <c r="X44" s="86"/>
    </row>
    <row r="45" spans="2:36" ht="15" customHeight="1">
      <c r="B45" s="194" t="s">
        <v>13</v>
      </c>
      <c r="C45" s="195" t="s">
        <v>10</v>
      </c>
      <c r="D45" s="195"/>
      <c r="E45" s="19">
        <f t="shared" ref="E45:H47" si="51">I45+M45+Q45+U45</f>
        <v>13484869</v>
      </c>
      <c r="F45" s="20">
        <f t="shared" si="51"/>
        <v>4324087</v>
      </c>
      <c r="G45" s="21">
        <f t="shared" si="51"/>
        <v>4610160</v>
      </c>
      <c r="H45" s="21">
        <f t="shared" si="51"/>
        <v>4550622</v>
      </c>
      <c r="I45" s="19">
        <f>SUM(J45:L45)</f>
        <v>13484869</v>
      </c>
      <c r="J45" s="20">
        <f>J46+J47</f>
        <v>4324087</v>
      </c>
      <c r="K45" s="21">
        <f t="shared" ref="K45:L45" si="52">K46+K47</f>
        <v>4610160</v>
      </c>
      <c r="L45" s="21">
        <f t="shared" si="52"/>
        <v>4550622</v>
      </c>
      <c r="M45" s="82"/>
      <c r="N45" s="83"/>
      <c r="O45" s="83"/>
      <c r="P45" s="83"/>
      <c r="Q45" s="82"/>
      <c r="R45" s="83"/>
      <c r="S45" s="83"/>
      <c r="T45" s="83"/>
      <c r="U45" s="82"/>
      <c r="V45" s="83"/>
      <c r="W45" s="83"/>
      <c r="X45" s="83"/>
    </row>
    <row r="46" spans="2:36" ht="15" customHeight="1">
      <c r="B46" s="194"/>
      <c r="C46" s="196" t="s">
        <v>11</v>
      </c>
      <c r="D46" s="196"/>
      <c r="E46" s="52">
        <f t="shared" si="51"/>
        <v>13199519</v>
      </c>
      <c r="F46" s="53">
        <f t="shared" si="51"/>
        <v>4260637</v>
      </c>
      <c r="G46" s="54">
        <f t="shared" si="51"/>
        <v>4500110</v>
      </c>
      <c r="H46" s="54">
        <f t="shared" si="51"/>
        <v>4438772</v>
      </c>
      <c r="I46" s="52">
        <f t="shared" ref="I46:I47" si="53">SUM(J46:L46)</f>
        <v>13199519</v>
      </c>
      <c r="J46" s="53">
        <v>4260637</v>
      </c>
      <c r="K46" s="54">
        <v>4500110</v>
      </c>
      <c r="L46" s="54">
        <v>4438772</v>
      </c>
      <c r="M46" s="84"/>
      <c r="N46" s="83"/>
      <c r="O46" s="83"/>
      <c r="P46" s="83"/>
      <c r="Q46" s="84"/>
      <c r="R46" s="83"/>
      <c r="S46" s="83"/>
      <c r="T46" s="83"/>
      <c r="U46" s="84"/>
      <c r="V46" s="83"/>
      <c r="W46" s="83"/>
      <c r="X46" s="83"/>
    </row>
    <row r="47" spans="2:36" ht="15" customHeight="1">
      <c r="B47" s="194"/>
      <c r="C47" s="197" t="s">
        <v>12</v>
      </c>
      <c r="D47" s="197"/>
      <c r="E47" s="25">
        <f t="shared" si="51"/>
        <v>285350</v>
      </c>
      <c r="F47" s="26">
        <f t="shared" si="51"/>
        <v>63450</v>
      </c>
      <c r="G47" s="27">
        <f t="shared" si="51"/>
        <v>110050</v>
      </c>
      <c r="H47" s="27">
        <f t="shared" si="51"/>
        <v>111850</v>
      </c>
      <c r="I47" s="87">
        <f t="shared" si="53"/>
        <v>285350</v>
      </c>
      <c r="J47" s="88">
        <v>63450</v>
      </c>
      <c r="K47" s="89">
        <v>110050</v>
      </c>
      <c r="L47" s="27">
        <v>111850</v>
      </c>
      <c r="M47" s="116"/>
      <c r="N47" s="117"/>
      <c r="O47" s="117"/>
      <c r="P47" s="117"/>
      <c r="Q47" s="118"/>
      <c r="R47" s="117"/>
      <c r="S47" s="117"/>
      <c r="T47" s="117"/>
      <c r="U47" s="84"/>
      <c r="V47" s="83"/>
      <c r="W47" s="83"/>
      <c r="X47" s="83"/>
    </row>
    <row r="48" spans="2:36" ht="15" customHeight="1">
      <c r="B48" s="203" t="s">
        <v>40</v>
      </c>
      <c r="C48" s="203"/>
      <c r="D48" s="203"/>
      <c r="E48" s="203" t="s">
        <v>105</v>
      </c>
      <c r="F48" s="203"/>
      <c r="G48" s="203"/>
      <c r="H48" s="203"/>
      <c r="I48" s="226">
        <v>45109</v>
      </c>
      <c r="J48" s="227"/>
      <c r="K48" s="227"/>
      <c r="L48" s="228"/>
      <c r="M48" s="235">
        <v>45110</v>
      </c>
      <c r="N48" s="235"/>
      <c r="O48" s="235"/>
      <c r="P48" s="235"/>
      <c r="Q48" s="235">
        <v>45111</v>
      </c>
      <c r="R48" s="235"/>
      <c r="S48" s="235"/>
      <c r="T48" s="235"/>
      <c r="U48" s="199">
        <v>45112</v>
      </c>
      <c r="V48" s="199"/>
      <c r="W48" s="199"/>
      <c r="X48" s="199"/>
      <c r="Y48" s="199">
        <v>45113</v>
      </c>
      <c r="Z48" s="199"/>
      <c r="AA48" s="199"/>
      <c r="AB48" s="199"/>
      <c r="AC48" s="199">
        <v>45114</v>
      </c>
      <c r="AD48" s="199"/>
      <c r="AE48" s="199"/>
      <c r="AF48" s="199"/>
      <c r="AG48" s="204">
        <v>45115</v>
      </c>
      <c r="AH48" s="204"/>
      <c r="AI48" s="204"/>
      <c r="AJ48" s="204"/>
    </row>
    <row r="49" spans="2:36" ht="15" customHeight="1">
      <c r="B49" s="201" t="s">
        <v>0</v>
      </c>
      <c r="C49" s="201"/>
      <c r="D49" s="201"/>
      <c r="E49" s="6" t="s">
        <v>41</v>
      </c>
      <c r="F49" s="7" t="s">
        <v>17</v>
      </c>
      <c r="G49" s="114" t="s">
        <v>42</v>
      </c>
      <c r="H49" s="16" t="s">
        <v>43</v>
      </c>
      <c r="I49" s="10" t="s">
        <v>14</v>
      </c>
      <c r="J49" s="11" t="s">
        <v>16</v>
      </c>
      <c r="K49" s="12" t="s">
        <v>18</v>
      </c>
      <c r="L49" s="12" t="s">
        <v>20</v>
      </c>
      <c r="M49" s="10" t="s">
        <v>14</v>
      </c>
      <c r="N49" s="11" t="s">
        <v>16</v>
      </c>
      <c r="O49" s="12" t="s">
        <v>18</v>
      </c>
      <c r="P49" s="12" t="s">
        <v>20</v>
      </c>
      <c r="Q49" s="10" t="s">
        <v>14</v>
      </c>
      <c r="R49" s="11" t="s">
        <v>16</v>
      </c>
      <c r="S49" s="12" t="s">
        <v>18</v>
      </c>
      <c r="T49" s="12" t="s">
        <v>20</v>
      </c>
      <c r="U49" s="10" t="s">
        <v>14</v>
      </c>
      <c r="V49" s="11" t="s">
        <v>16</v>
      </c>
      <c r="W49" s="12" t="s">
        <v>18</v>
      </c>
      <c r="X49" s="12" t="s">
        <v>20</v>
      </c>
      <c r="Y49" s="10" t="s">
        <v>14</v>
      </c>
      <c r="Z49" s="11" t="s">
        <v>16</v>
      </c>
      <c r="AA49" s="12" t="s">
        <v>18</v>
      </c>
      <c r="AB49" s="12" t="s">
        <v>20</v>
      </c>
      <c r="AC49" s="10" t="s">
        <v>14</v>
      </c>
      <c r="AD49" s="11" t="s">
        <v>16</v>
      </c>
      <c r="AE49" s="12" t="s">
        <v>18</v>
      </c>
      <c r="AF49" s="12" t="s">
        <v>20</v>
      </c>
      <c r="AG49" s="10" t="s">
        <v>14</v>
      </c>
      <c r="AH49" s="11" t="s">
        <v>16</v>
      </c>
      <c r="AI49" s="12" t="s">
        <v>18</v>
      </c>
      <c r="AJ49" s="12" t="s">
        <v>20</v>
      </c>
    </row>
    <row r="50" spans="2:36" ht="15" customHeight="1">
      <c r="B50" s="194" t="s">
        <v>9</v>
      </c>
      <c r="C50" s="195" t="s">
        <v>1</v>
      </c>
      <c r="D50" s="195"/>
      <c r="E50" s="19">
        <f t="shared" ref="E50:H52" si="54">I50+M50+Q50+U50+Y50+AC50+AG50</f>
        <v>205584</v>
      </c>
      <c r="F50" s="20">
        <f t="shared" si="54"/>
        <v>58608</v>
      </c>
      <c r="G50" s="21">
        <f t="shared" si="54"/>
        <v>65807</v>
      </c>
      <c r="H50" s="21">
        <f t="shared" si="54"/>
        <v>81169</v>
      </c>
      <c r="I50" s="19">
        <f t="shared" ref="I50:I56" si="55">SUM(J50:L50)</f>
        <v>18909</v>
      </c>
      <c r="J50" s="20">
        <f>J51+J52</f>
        <v>5963</v>
      </c>
      <c r="K50" s="21">
        <f t="shared" ref="K50:L50" si="56">K51+K52</f>
        <v>6475</v>
      </c>
      <c r="L50" s="21">
        <f t="shared" si="56"/>
        <v>6471</v>
      </c>
      <c r="M50" s="19">
        <f>SUM(N50:P50)</f>
        <v>31059</v>
      </c>
      <c r="N50" s="20">
        <f>N51+N52</f>
        <v>8910</v>
      </c>
      <c r="O50" s="21">
        <f t="shared" ref="O50:P50" si="57">O51+O52</f>
        <v>9430</v>
      </c>
      <c r="P50" s="21">
        <f t="shared" si="57"/>
        <v>12719</v>
      </c>
      <c r="Q50" s="19">
        <f>SUM(R50:T50)</f>
        <v>30018</v>
      </c>
      <c r="R50" s="20">
        <f>R51+R52</f>
        <v>8435</v>
      </c>
      <c r="S50" s="21">
        <f t="shared" ref="S50:T50" si="58">S51+S52</f>
        <v>9364</v>
      </c>
      <c r="T50" s="21">
        <f t="shared" si="58"/>
        <v>12219</v>
      </c>
      <c r="U50" s="19">
        <f>SUM(V50:X50)</f>
        <v>31646</v>
      </c>
      <c r="V50" s="20">
        <f>V51+V52</f>
        <v>8821</v>
      </c>
      <c r="W50" s="21">
        <f t="shared" ref="W50:X50" si="59">W51+W52</f>
        <v>9762</v>
      </c>
      <c r="X50" s="21">
        <f t="shared" si="59"/>
        <v>13063</v>
      </c>
      <c r="Y50" s="19">
        <f>SUM(Z50:AB50)</f>
        <v>32308</v>
      </c>
      <c r="Z50" s="20">
        <f>Z51+Z52</f>
        <v>9145</v>
      </c>
      <c r="AA50" s="21">
        <f t="shared" ref="AA50:AB50" si="60">AA51+AA52</f>
        <v>10051</v>
      </c>
      <c r="AB50" s="21">
        <f t="shared" si="60"/>
        <v>13112</v>
      </c>
      <c r="AC50" s="19">
        <f>SUM(AD50:AF50)</f>
        <v>33377</v>
      </c>
      <c r="AD50" s="20">
        <f>AD51+AD52</f>
        <v>9389</v>
      </c>
      <c r="AE50" s="21">
        <f t="shared" ref="AE50:AF50" si="61">AE51+AE52</f>
        <v>10288</v>
      </c>
      <c r="AF50" s="21">
        <f t="shared" si="61"/>
        <v>13700</v>
      </c>
      <c r="AG50" s="19">
        <f>SUM(AH50:AJ50)</f>
        <v>28267</v>
      </c>
      <c r="AH50" s="20">
        <f>AH51+AH52</f>
        <v>7945</v>
      </c>
      <c r="AI50" s="21">
        <f t="shared" ref="AI50:AJ50" si="62">AI51+AI52</f>
        <v>10437</v>
      </c>
      <c r="AJ50" s="21">
        <f t="shared" si="62"/>
        <v>9885</v>
      </c>
    </row>
    <row r="51" spans="2:36" ht="15" customHeight="1">
      <c r="B51" s="194"/>
      <c r="C51" s="194" t="s">
        <v>2</v>
      </c>
      <c r="D51" s="4" t="s">
        <v>3</v>
      </c>
      <c r="E51" s="22">
        <f t="shared" si="54"/>
        <v>105013</v>
      </c>
      <c r="F51" s="23">
        <f t="shared" si="54"/>
        <v>30113</v>
      </c>
      <c r="G51" s="24">
        <f t="shared" si="54"/>
        <v>33578</v>
      </c>
      <c r="H51" s="24">
        <f t="shared" si="54"/>
        <v>41322</v>
      </c>
      <c r="I51" s="22">
        <f t="shared" si="55"/>
        <v>9542</v>
      </c>
      <c r="J51" s="23">
        <v>2929</v>
      </c>
      <c r="K51" s="24">
        <v>3337</v>
      </c>
      <c r="L51" s="24">
        <v>3276</v>
      </c>
      <c r="M51" s="22">
        <f t="shared" ref="M51:M56" si="63">SUM(N51:P51)</f>
        <v>16007</v>
      </c>
      <c r="N51" s="23">
        <v>4661</v>
      </c>
      <c r="O51" s="24">
        <v>4831</v>
      </c>
      <c r="P51" s="24">
        <v>6515</v>
      </c>
      <c r="Q51" s="22">
        <f t="shared" ref="Q51:Q56" si="64">SUM(R51:T51)</f>
        <v>15400</v>
      </c>
      <c r="R51" s="23">
        <v>4403</v>
      </c>
      <c r="S51" s="24">
        <v>4766</v>
      </c>
      <c r="T51" s="24">
        <v>6231</v>
      </c>
      <c r="U51" s="22">
        <f t="shared" ref="U51:U56" si="65">SUM(V51:X51)</f>
        <v>16185</v>
      </c>
      <c r="V51" s="23">
        <v>4579</v>
      </c>
      <c r="W51" s="24">
        <v>4973</v>
      </c>
      <c r="X51" s="24">
        <v>6633</v>
      </c>
      <c r="Y51" s="22">
        <f t="shared" ref="Y51:Y56" si="66">SUM(Z51:AB51)</f>
        <v>16508</v>
      </c>
      <c r="Z51" s="23">
        <v>4745</v>
      </c>
      <c r="AA51" s="24">
        <v>5089</v>
      </c>
      <c r="AB51" s="24">
        <v>6674</v>
      </c>
      <c r="AC51" s="22">
        <f t="shared" ref="AC51:AC56" si="67">SUM(AD51:AF51)</f>
        <v>16984</v>
      </c>
      <c r="AD51" s="23">
        <v>4829</v>
      </c>
      <c r="AE51" s="24">
        <v>5213</v>
      </c>
      <c r="AF51" s="24">
        <v>6942</v>
      </c>
      <c r="AG51" s="22">
        <f t="shared" ref="AG51:AG56" si="68">SUM(AH51:AJ51)</f>
        <v>14387</v>
      </c>
      <c r="AH51" s="23">
        <v>3967</v>
      </c>
      <c r="AI51" s="24">
        <v>5369</v>
      </c>
      <c r="AJ51" s="24">
        <v>5051</v>
      </c>
    </row>
    <row r="52" spans="2:36" ht="15" customHeight="1">
      <c r="B52" s="194"/>
      <c r="C52" s="194"/>
      <c r="D52" s="113" t="s">
        <v>4</v>
      </c>
      <c r="E52" s="25">
        <f t="shared" si="54"/>
        <v>100571</v>
      </c>
      <c r="F52" s="26">
        <f t="shared" si="54"/>
        <v>28495</v>
      </c>
      <c r="G52" s="27">
        <f t="shared" si="54"/>
        <v>32229</v>
      </c>
      <c r="H52" s="27">
        <f t="shared" si="54"/>
        <v>39847</v>
      </c>
      <c r="I52" s="25">
        <f t="shared" si="55"/>
        <v>9367</v>
      </c>
      <c r="J52" s="26">
        <v>3034</v>
      </c>
      <c r="K52" s="27">
        <v>3138</v>
      </c>
      <c r="L52" s="27">
        <v>3195</v>
      </c>
      <c r="M52" s="25">
        <f t="shared" si="63"/>
        <v>15052</v>
      </c>
      <c r="N52" s="26">
        <v>4249</v>
      </c>
      <c r="O52" s="27">
        <v>4599</v>
      </c>
      <c r="P52" s="27">
        <v>6204</v>
      </c>
      <c r="Q52" s="25">
        <f t="shared" si="64"/>
        <v>14618</v>
      </c>
      <c r="R52" s="26">
        <v>4032</v>
      </c>
      <c r="S52" s="27">
        <v>4598</v>
      </c>
      <c r="T52" s="27">
        <v>5988</v>
      </c>
      <c r="U52" s="25">
        <f t="shared" si="65"/>
        <v>15461</v>
      </c>
      <c r="V52" s="29">
        <v>4242</v>
      </c>
      <c r="W52" s="27">
        <v>4789</v>
      </c>
      <c r="X52" s="27">
        <v>6430</v>
      </c>
      <c r="Y52" s="25">
        <f t="shared" si="66"/>
        <v>15800</v>
      </c>
      <c r="Z52" s="26">
        <v>4400</v>
      </c>
      <c r="AA52" s="27">
        <v>4962</v>
      </c>
      <c r="AB52" s="27">
        <v>6438</v>
      </c>
      <c r="AC52" s="25">
        <f t="shared" si="67"/>
        <v>16393</v>
      </c>
      <c r="AD52" s="26">
        <v>4560</v>
      </c>
      <c r="AE52" s="27">
        <v>5075</v>
      </c>
      <c r="AF52" s="27">
        <v>6758</v>
      </c>
      <c r="AG52" s="25">
        <f t="shared" si="68"/>
        <v>13880</v>
      </c>
      <c r="AH52" s="26">
        <v>3978</v>
      </c>
      <c r="AI52" s="27">
        <v>5068</v>
      </c>
      <c r="AJ52" s="27">
        <v>4834</v>
      </c>
    </row>
    <row r="53" spans="2:36" ht="15" customHeight="1">
      <c r="B53" s="194"/>
      <c r="C53" s="202" t="s">
        <v>27</v>
      </c>
      <c r="D53" s="58" t="s">
        <v>28</v>
      </c>
      <c r="E53" s="59">
        <f>SUM(F53:H53)</f>
        <v>158408</v>
      </c>
      <c r="F53" s="60">
        <f>N50+R50+V50+Z50+AD50</f>
        <v>44700</v>
      </c>
      <c r="G53" s="61">
        <f>O50+S50+W50+AA50+AE50</f>
        <v>48895</v>
      </c>
      <c r="H53" s="61">
        <f>P50+T50+X50+AB50+AF50</f>
        <v>64813</v>
      </c>
      <c r="I53" s="59">
        <f t="shared" si="55"/>
        <v>0</v>
      </c>
      <c r="J53" s="60"/>
      <c r="K53" s="61"/>
      <c r="L53" s="61"/>
      <c r="M53" s="59">
        <f t="shared" si="63"/>
        <v>0</v>
      </c>
      <c r="N53" s="60"/>
      <c r="O53" s="61"/>
      <c r="P53" s="61"/>
      <c r="Q53" s="59">
        <f t="shared" si="64"/>
        <v>0</v>
      </c>
      <c r="R53" s="60"/>
      <c r="S53" s="61"/>
      <c r="T53" s="61"/>
      <c r="U53" s="59">
        <f t="shared" si="65"/>
        <v>0</v>
      </c>
      <c r="V53" s="60"/>
      <c r="W53" s="61"/>
      <c r="X53" s="61"/>
      <c r="Y53" s="59">
        <f t="shared" si="66"/>
        <v>0</v>
      </c>
      <c r="Z53" s="60"/>
      <c r="AA53" s="61"/>
      <c r="AB53" s="61"/>
      <c r="AC53" s="59">
        <f t="shared" si="67"/>
        <v>0</v>
      </c>
      <c r="AD53" s="60"/>
      <c r="AE53" s="61"/>
      <c r="AF53" s="61"/>
      <c r="AG53" s="59">
        <f t="shared" si="68"/>
        <v>0</v>
      </c>
      <c r="AH53" s="60"/>
      <c r="AI53" s="61"/>
      <c r="AJ53" s="61"/>
    </row>
    <row r="54" spans="2:36" ht="15" customHeight="1">
      <c r="B54" s="194"/>
      <c r="C54" s="202"/>
      <c r="D54" s="62" t="s">
        <v>29</v>
      </c>
      <c r="E54" s="63">
        <f>SUM(F54:H54)</f>
        <v>47176</v>
      </c>
      <c r="F54" s="64">
        <f>J50+AH50</f>
        <v>13908</v>
      </c>
      <c r="G54" s="65">
        <f>K50+AI50</f>
        <v>16912</v>
      </c>
      <c r="H54" s="65">
        <f>L50+AJ50</f>
        <v>16356</v>
      </c>
      <c r="I54" s="63">
        <f t="shared" si="55"/>
        <v>0</v>
      </c>
      <c r="J54" s="64"/>
      <c r="K54" s="65"/>
      <c r="L54" s="65"/>
      <c r="M54" s="63">
        <f t="shared" si="63"/>
        <v>0</v>
      </c>
      <c r="N54" s="64"/>
      <c r="O54" s="65"/>
      <c r="P54" s="65"/>
      <c r="Q54" s="63">
        <f t="shared" si="64"/>
        <v>0</v>
      </c>
      <c r="R54" s="64"/>
      <c r="S54" s="65"/>
      <c r="T54" s="65"/>
      <c r="U54" s="63">
        <f t="shared" si="65"/>
        <v>0</v>
      </c>
      <c r="V54" s="64"/>
      <c r="W54" s="65"/>
      <c r="X54" s="65"/>
      <c r="Y54" s="63">
        <f t="shared" si="66"/>
        <v>0</v>
      </c>
      <c r="Z54" s="64"/>
      <c r="AA54" s="65"/>
      <c r="AB54" s="65"/>
      <c r="AC54" s="63">
        <f t="shared" si="67"/>
        <v>0</v>
      </c>
      <c r="AD54" s="64"/>
      <c r="AE54" s="65"/>
      <c r="AF54" s="65"/>
      <c r="AG54" s="63">
        <f t="shared" si="68"/>
        <v>0</v>
      </c>
      <c r="AH54" s="64"/>
      <c r="AI54" s="65"/>
      <c r="AJ54" s="65"/>
    </row>
    <row r="55" spans="2:36" ht="15" customHeight="1">
      <c r="B55" s="194"/>
      <c r="C55" s="194" t="s">
        <v>5</v>
      </c>
      <c r="D55" s="4" t="s">
        <v>6</v>
      </c>
      <c r="E55" s="22">
        <f t="shared" ref="E55:H56" si="69">I55+M55+Q55+U55+Y55+AC55+AG55</f>
        <v>168437</v>
      </c>
      <c r="F55" s="23">
        <f t="shared" si="69"/>
        <v>47342</v>
      </c>
      <c r="G55" s="24">
        <f t="shared" si="69"/>
        <v>53213</v>
      </c>
      <c r="H55" s="24">
        <f t="shared" si="69"/>
        <v>67882</v>
      </c>
      <c r="I55" s="22">
        <f t="shared" si="55"/>
        <v>14547</v>
      </c>
      <c r="J55" s="23">
        <v>4529</v>
      </c>
      <c r="K55" s="24">
        <v>4901</v>
      </c>
      <c r="L55" s="24">
        <v>5117</v>
      </c>
      <c r="M55" s="22">
        <f t="shared" si="63"/>
        <v>25849</v>
      </c>
      <c r="N55" s="23">
        <v>7274</v>
      </c>
      <c r="O55" s="24">
        <v>7835</v>
      </c>
      <c r="P55" s="24">
        <v>10740</v>
      </c>
      <c r="Q55" s="22">
        <f t="shared" si="64"/>
        <v>25075</v>
      </c>
      <c r="R55" s="23">
        <v>6942</v>
      </c>
      <c r="S55" s="24">
        <v>7827</v>
      </c>
      <c r="T55" s="24">
        <v>10306</v>
      </c>
      <c r="U55" s="22">
        <f t="shared" si="65"/>
        <v>26341</v>
      </c>
      <c r="V55" s="23">
        <v>7273</v>
      </c>
      <c r="W55" s="24">
        <v>8042</v>
      </c>
      <c r="X55" s="24">
        <v>11026</v>
      </c>
      <c r="Y55" s="22">
        <f t="shared" si="66"/>
        <v>26640</v>
      </c>
      <c r="Z55" s="23">
        <v>7378</v>
      </c>
      <c r="AA55" s="24">
        <v>8239</v>
      </c>
      <c r="AB55" s="24">
        <v>11023</v>
      </c>
      <c r="AC55" s="22">
        <f t="shared" si="67"/>
        <v>27821</v>
      </c>
      <c r="AD55" s="23">
        <v>7744</v>
      </c>
      <c r="AE55" s="24">
        <v>8442</v>
      </c>
      <c r="AF55" s="24">
        <v>11635</v>
      </c>
      <c r="AG55" s="22">
        <f t="shared" si="68"/>
        <v>22164</v>
      </c>
      <c r="AH55" s="23">
        <v>6202</v>
      </c>
      <c r="AI55" s="24">
        <v>7927</v>
      </c>
      <c r="AJ55" s="24">
        <v>8035</v>
      </c>
    </row>
    <row r="56" spans="2:36" ht="15" customHeight="1">
      <c r="B56" s="194"/>
      <c r="C56" s="194"/>
      <c r="D56" s="5" t="s">
        <v>7</v>
      </c>
      <c r="E56" s="28">
        <f t="shared" si="69"/>
        <v>37147</v>
      </c>
      <c r="F56" s="29">
        <f t="shared" si="69"/>
        <v>11266</v>
      </c>
      <c r="G56" s="30">
        <f t="shared" si="69"/>
        <v>12594</v>
      </c>
      <c r="H56" s="30">
        <f t="shared" si="69"/>
        <v>13287</v>
      </c>
      <c r="I56" s="28">
        <f t="shared" si="55"/>
        <v>4362</v>
      </c>
      <c r="J56" s="29">
        <v>1434</v>
      </c>
      <c r="K56" s="30">
        <v>1574</v>
      </c>
      <c r="L56" s="30">
        <v>1354</v>
      </c>
      <c r="M56" s="28">
        <f t="shared" si="63"/>
        <v>5210</v>
      </c>
      <c r="N56" s="29">
        <v>1636</v>
      </c>
      <c r="O56" s="30">
        <v>1595</v>
      </c>
      <c r="P56" s="30">
        <v>1979</v>
      </c>
      <c r="Q56" s="28">
        <f t="shared" si="64"/>
        <v>4943</v>
      </c>
      <c r="R56" s="29">
        <v>1493</v>
      </c>
      <c r="S56" s="30">
        <v>1537</v>
      </c>
      <c r="T56" s="30">
        <v>1913</v>
      </c>
      <c r="U56" s="28">
        <f t="shared" si="65"/>
        <v>5305</v>
      </c>
      <c r="V56" s="29">
        <v>1548</v>
      </c>
      <c r="W56" s="30">
        <v>1720</v>
      </c>
      <c r="X56" s="30">
        <v>2037</v>
      </c>
      <c r="Y56" s="28">
        <f t="shared" si="66"/>
        <v>5668</v>
      </c>
      <c r="Z56" s="29">
        <v>1767</v>
      </c>
      <c r="AA56" s="30">
        <v>1812</v>
      </c>
      <c r="AB56" s="30">
        <v>2089</v>
      </c>
      <c r="AC56" s="28">
        <f t="shared" si="67"/>
        <v>5556</v>
      </c>
      <c r="AD56" s="29">
        <v>1645</v>
      </c>
      <c r="AE56" s="30">
        <v>1846</v>
      </c>
      <c r="AF56" s="30">
        <v>2065</v>
      </c>
      <c r="AG56" s="28">
        <f t="shared" si="68"/>
        <v>6103</v>
      </c>
      <c r="AH56" s="29">
        <v>1743</v>
      </c>
      <c r="AI56" s="30">
        <v>2510</v>
      </c>
      <c r="AJ56" s="30">
        <v>1850</v>
      </c>
    </row>
    <row r="57" spans="2:36" ht="15" customHeight="1">
      <c r="B57" s="194"/>
      <c r="C57" s="194"/>
      <c r="D57" s="113" t="s">
        <v>8</v>
      </c>
      <c r="E57" s="49">
        <f>E56/E50</f>
        <v>0.18069013152774535</v>
      </c>
      <c r="F57" s="50">
        <f t="shared" ref="F57:H57" si="70">F56/F50</f>
        <v>0.19222631722631722</v>
      </c>
      <c r="G57" s="51">
        <f t="shared" si="70"/>
        <v>0.19137781694956463</v>
      </c>
      <c r="H57" s="51">
        <f t="shared" si="70"/>
        <v>0.16369549951336101</v>
      </c>
      <c r="I57" s="49">
        <f>I56/I50</f>
        <v>0.23068380136442965</v>
      </c>
      <c r="J57" s="50">
        <f t="shared" ref="J57:L57" si="71">J56/J50</f>
        <v>0.24048297836659399</v>
      </c>
      <c r="K57" s="51">
        <f t="shared" si="71"/>
        <v>0.2430888030888031</v>
      </c>
      <c r="L57" s="51">
        <f t="shared" si="71"/>
        <v>0.20924123010353887</v>
      </c>
      <c r="M57" s="49">
        <f>M56/M50</f>
        <v>0.16774525902314949</v>
      </c>
      <c r="N57" s="50">
        <f t="shared" ref="N57:P57" si="72">N56/N50</f>
        <v>0.18361391694725029</v>
      </c>
      <c r="O57" s="51">
        <f t="shared" si="72"/>
        <v>0.16914103923647933</v>
      </c>
      <c r="P57" s="51">
        <f t="shared" si="72"/>
        <v>0.15559399323846215</v>
      </c>
      <c r="Q57" s="49">
        <f>Q56/Q50</f>
        <v>0.1646678659470984</v>
      </c>
      <c r="R57" s="50">
        <f t="shared" ref="R57:T57" si="73">R56/R50</f>
        <v>0.17700059276822763</v>
      </c>
      <c r="S57" s="51">
        <f t="shared" si="73"/>
        <v>0.16413925672789406</v>
      </c>
      <c r="T57" s="51">
        <f t="shared" si="73"/>
        <v>0.15655945658400852</v>
      </c>
      <c r="U57" s="49">
        <f>U56/U50</f>
        <v>0.16763572015420591</v>
      </c>
      <c r="V57" s="50">
        <f t="shared" ref="V57:X57" si="74">V56/V50</f>
        <v>0.17549030722140346</v>
      </c>
      <c r="W57" s="51">
        <f t="shared" si="74"/>
        <v>0.17619340299119032</v>
      </c>
      <c r="X57" s="51">
        <f t="shared" si="74"/>
        <v>0.15593661486641661</v>
      </c>
      <c r="Y57" s="49">
        <f>Y56/Y50</f>
        <v>0.17543642441500557</v>
      </c>
      <c r="Z57" s="50">
        <f t="shared" ref="Z57:AB57" si="75">Z56/Z50</f>
        <v>0.19322033898305085</v>
      </c>
      <c r="AA57" s="51">
        <f t="shared" si="75"/>
        <v>0.18028056909760223</v>
      </c>
      <c r="AB57" s="51">
        <f t="shared" si="75"/>
        <v>0.15931970713849908</v>
      </c>
      <c r="AC57" s="49">
        <f>AC56/AC50</f>
        <v>0.16646193486532643</v>
      </c>
      <c r="AD57" s="50">
        <f t="shared" ref="AD57:AF57" si="76">AD56/AD50</f>
        <v>0.17520502715944189</v>
      </c>
      <c r="AE57" s="51">
        <f t="shared" si="76"/>
        <v>0.17943234836702954</v>
      </c>
      <c r="AF57" s="51">
        <f t="shared" si="76"/>
        <v>0.15072992700729926</v>
      </c>
      <c r="AG57" s="49">
        <f>AG56/AG50</f>
        <v>0.2159054728128206</v>
      </c>
      <c r="AH57" s="50">
        <f t="shared" ref="AH57:AJ57" si="77">AH56/AH50</f>
        <v>0.21938325991189428</v>
      </c>
      <c r="AI57" s="51">
        <f t="shared" si="77"/>
        <v>0.24049056242215197</v>
      </c>
      <c r="AJ57" s="51">
        <f t="shared" si="77"/>
        <v>0.18715225088517956</v>
      </c>
    </row>
    <row r="58" spans="2:36" ht="15" customHeight="1">
      <c r="B58" s="194" t="s">
        <v>13</v>
      </c>
      <c r="C58" s="195" t="s">
        <v>10</v>
      </c>
      <c r="D58" s="195"/>
      <c r="E58" s="19">
        <f t="shared" ref="E58:H60" si="78">I58+M58+Q58+U58+Y58+AC58+AG58</f>
        <v>110518123</v>
      </c>
      <c r="F58" s="20">
        <f t="shared" si="78"/>
        <v>34052404</v>
      </c>
      <c r="G58" s="21">
        <f t="shared" si="78"/>
        <v>34918036</v>
      </c>
      <c r="H58" s="21">
        <f t="shared" si="78"/>
        <v>41547683</v>
      </c>
      <c r="I58" s="19">
        <f>SUM(J58:L58)</f>
        <v>9871674</v>
      </c>
      <c r="J58" s="20">
        <f>J59+J60</f>
        <v>3260259</v>
      </c>
      <c r="K58" s="21">
        <f t="shared" ref="K58:L58" si="79">K59+K60</f>
        <v>3371278</v>
      </c>
      <c r="L58" s="21">
        <f t="shared" si="79"/>
        <v>3240137</v>
      </c>
      <c r="M58" s="19">
        <f>SUM(N58:P58)</f>
        <v>17374873</v>
      </c>
      <c r="N58" s="20">
        <f>N59+N60</f>
        <v>5284153</v>
      </c>
      <c r="O58" s="21">
        <f t="shared" ref="O58:P58" si="80">O59+O60</f>
        <v>5160333</v>
      </c>
      <c r="P58" s="21">
        <f t="shared" si="80"/>
        <v>6930387</v>
      </c>
      <c r="Q58" s="19">
        <f>SUM(R58:T58)</f>
        <v>16266733</v>
      </c>
      <c r="R58" s="20">
        <f>R59+R60</f>
        <v>5004098</v>
      </c>
      <c r="S58" s="21">
        <f t="shared" ref="S58:T58" si="81">S59+S60</f>
        <v>5017471</v>
      </c>
      <c r="T58" s="21">
        <f t="shared" si="81"/>
        <v>6245164</v>
      </c>
      <c r="U58" s="19">
        <f>SUM(V58:X58)</f>
        <v>17009754</v>
      </c>
      <c r="V58" s="20">
        <f>V59+V60</f>
        <v>5263472</v>
      </c>
      <c r="W58" s="21">
        <f t="shared" ref="W58:X58" si="82">W59+W60</f>
        <v>5140020</v>
      </c>
      <c r="X58" s="21">
        <f t="shared" si="82"/>
        <v>6606262</v>
      </c>
      <c r="Y58" s="19">
        <f>SUM(Z58:AB58)</f>
        <v>17334241</v>
      </c>
      <c r="Z58" s="20">
        <f>Z59+Z60</f>
        <v>5313525</v>
      </c>
      <c r="AA58" s="21">
        <f t="shared" ref="AA58:AB58" si="83">AA59+AA60</f>
        <v>5350913</v>
      </c>
      <c r="AB58" s="21">
        <f t="shared" si="83"/>
        <v>6669803</v>
      </c>
      <c r="AC58" s="19">
        <f>SUM(AD58:AF58)</f>
        <v>18075533</v>
      </c>
      <c r="AD58" s="20">
        <f>AD59+AD60</f>
        <v>5512046</v>
      </c>
      <c r="AE58" s="21">
        <f t="shared" ref="AE58:AF58" si="84">AE59+AE60</f>
        <v>5541863</v>
      </c>
      <c r="AF58" s="21">
        <f t="shared" si="84"/>
        <v>7021624</v>
      </c>
      <c r="AG58" s="19">
        <f>SUM(AH58:AJ58)</f>
        <v>14585315</v>
      </c>
      <c r="AH58" s="20">
        <f>AH59+AH60</f>
        <v>4414851</v>
      </c>
      <c r="AI58" s="21">
        <f t="shared" ref="AI58:AJ58" si="85">AI59+AI60</f>
        <v>5336158</v>
      </c>
      <c r="AJ58" s="21">
        <f t="shared" si="85"/>
        <v>4834306</v>
      </c>
    </row>
    <row r="59" spans="2:36" ht="15" customHeight="1">
      <c r="B59" s="194"/>
      <c r="C59" s="196" t="s">
        <v>11</v>
      </c>
      <c r="D59" s="196"/>
      <c r="E59" s="52">
        <f t="shared" si="78"/>
        <v>108154473</v>
      </c>
      <c r="F59" s="53">
        <f t="shared" si="78"/>
        <v>33619754</v>
      </c>
      <c r="G59" s="54">
        <f t="shared" si="78"/>
        <v>34512286</v>
      </c>
      <c r="H59" s="54">
        <f t="shared" si="78"/>
        <v>40022433</v>
      </c>
      <c r="I59" s="52">
        <f>SUM(J59:L59)</f>
        <v>9535024</v>
      </c>
      <c r="J59" s="53">
        <v>3165459</v>
      </c>
      <c r="K59" s="54">
        <v>3335328</v>
      </c>
      <c r="L59" s="54">
        <v>3034237</v>
      </c>
      <c r="M59" s="52">
        <f t="shared" ref="M59:M60" si="86">SUM(N59:P59)</f>
        <v>16730323</v>
      </c>
      <c r="N59" s="53">
        <v>5203153</v>
      </c>
      <c r="O59" s="54">
        <v>5130483</v>
      </c>
      <c r="P59" s="54">
        <v>6396687</v>
      </c>
      <c r="Q59" s="52">
        <f t="shared" ref="Q59:Q60" si="87">SUM(R59:T59)</f>
        <v>16000783</v>
      </c>
      <c r="R59" s="53">
        <v>4973698</v>
      </c>
      <c r="S59" s="54">
        <v>4975971</v>
      </c>
      <c r="T59" s="54">
        <v>6051114</v>
      </c>
      <c r="U59" s="52">
        <f t="shared" ref="U59:U60" si="88">SUM(V59:X59)</f>
        <v>16752304</v>
      </c>
      <c r="V59" s="53">
        <v>5181072</v>
      </c>
      <c r="W59" s="54">
        <v>5109920</v>
      </c>
      <c r="X59" s="54">
        <v>6461312</v>
      </c>
      <c r="Y59" s="52">
        <f t="shared" ref="Y59:Y60" si="89">SUM(Z59:AB59)</f>
        <v>17036641</v>
      </c>
      <c r="Z59" s="53">
        <v>5287375</v>
      </c>
      <c r="AA59" s="54">
        <v>5268863</v>
      </c>
      <c r="AB59" s="54">
        <v>6480403</v>
      </c>
      <c r="AC59" s="52">
        <f t="shared" ref="AC59:AC60" si="90">SUM(AD59:AF59)</f>
        <v>17715983</v>
      </c>
      <c r="AD59" s="53">
        <v>5468046</v>
      </c>
      <c r="AE59" s="54">
        <v>5432513</v>
      </c>
      <c r="AF59" s="54">
        <v>6815424</v>
      </c>
      <c r="AG59" s="52">
        <f t="shared" ref="AG59:AG60" si="91">SUM(AH59:AJ59)</f>
        <v>14383415</v>
      </c>
      <c r="AH59" s="53">
        <v>4340951</v>
      </c>
      <c r="AI59" s="54">
        <v>5259208</v>
      </c>
      <c r="AJ59" s="54">
        <v>4783256</v>
      </c>
    </row>
    <row r="60" spans="2:36" ht="15" customHeight="1">
      <c r="B60" s="194"/>
      <c r="C60" s="197" t="s">
        <v>12</v>
      </c>
      <c r="D60" s="197"/>
      <c r="E60" s="25">
        <f t="shared" si="78"/>
        <v>2363650</v>
      </c>
      <c r="F60" s="26">
        <f t="shared" si="78"/>
        <v>432650</v>
      </c>
      <c r="G60" s="27">
        <f t="shared" si="78"/>
        <v>405750</v>
      </c>
      <c r="H60" s="27">
        <f t="shared" si="78"/>
        <v>1525250</v>
      </c>
      <c r="I60" s="25">
        <f>SUM(J60:L60)</f>
        <v>336650</v>
      </c>
      <c r="J60" s="26">
        <v>94800</v>
      </c>
      <c r="K60" s="27">
        <v>35950</v>
      </c>
      <c r="L60" s="27">
        <v>205900</v>
      </c>
      <c r="M60" s="25">
        <f t="shared" si="86"/>
        <v>644550</v>
      </c>
      <c r="N60" s="26">
        <v>81000</v>
      </c>
      <c r="O60" s="27">
        <v>29850</v>
      </c>
      <c r="P60" s="27">
        <v>533700</v>
      </c>
      <c r="Q60" s="25">
        <f t="shared" si="87"/>
        <v>265950</v>
      </c>
      <c r="R60" s="26">
        <v>30400</v>
      </c>
      <c r="S60" s="27">
        <v>41500</v>
      </c>
      <c r="T60" s="27">
        <v>194050</v>
      </c>
      <c r="U60" s="25">
        <f t="shared" si="88"/>
        <v>257450</v>
      </c>
      <c r="V60" s="26">
        <v>82400</v>
      </c>
      <c r="W60" s="27">
        <v>30100</v>
      </c>
      <c r="X60" s="27">
        <v>144950</v>
      </c>
      <c r="Y60" s="25">
        <f t="shared" si="89"/>
        <v>297600</v>
      </c>
      <c r="Z60" s="26">
        <v>26150</v>
      </c>
      <c r="AA60" s="27">
        <v>82050</v>
      </c>
      <c r="AB60" s="27">
        <v>189400</v>
      </c>
      <c r="AC60" s="25">
        <f t="shared" si="90"/>
        <v>359550</v>
      </c>
      <c r="AD60" s="26">
        <v>44000</v>
      </c>
      <c r="AE60" s="27">
        <v>109350</v>
      </c>
      <c r="AF60" s="27">
        <v>206200</v>
      </c>
      <c r="AG60" s="25">
        <f t="shared" si="91"/>
        <v>201900</v>
      </c>
      <c r="AH60" s="26">
        <v>73900</v>
      </c>
      <c r="AI60" s="27">
        <v>76950</v>
      </c>
      <c r="AJ60" s="27">
        <v>51050</v>
      </c>
    </row>
    <row r="61" spans="2:36" ht="15" customHeight="1">
      <c r="B61" s="203" t="s">
        <v>40</v>
      </c>
      <c r="C61" s="203"/>
      <c r="D61" s="203"/>
      <c r="E61" s="203" t="s">
        <v>101</v>
      </c>
      <c r="F61" s="203"/>
      <c r="G61" s="203"/>
      <c r="H61" s="203"/>
      <c r="I61" s="226">
        <v>45116</v>
      </c>
      <c r="J61" s="227"/>
      <c r="K61" s="227"/>
      <c r="L61" s="228"/>
      <c r="M61" s="223">
        <v>45117</v>
      </c>
      <c r="N61" s="224"/>
      <c r="O61" s="224"/>
      <c r="P61" s="225"/>
      <c r="Q61" s="223">
        <v>45118</v>
      </c>
      <c r="R61" s="224"/>
      <c r="S61" s="224"/>
      <c r="T61" s="225"/>
      <c r="U61" s="223">
        <v>45119</v>
      </c>
      <c r="V61" s="224"/>
      <c r="W61" s="224"/>
      <c r="X61" s="225"/>
      <c r="Y61" s="223">
        <v>45120</v>
      </c>
      <c r="Z61" s="224"/>
      <c r="AA61" s="224"/>
      <c r="AB61" s="225"/>
      <c r="AC61" s="223">
        <v>45121</v>
      </c>
      <c r="AD61" s="224"/>
      <c r="AE61" s="224"/>
      <c r="AF61" s="225"/>
      <c r="AG61" s="232">
        <v>45122</v>
      </c>
      <c r="AH61" s="233"/>
      <c r="AI61" s="233"/>
      <c r="AJ61" s="234"/>
    </row>
    <row r="62" spans="2:36" ht="15" customHeight="1">
      <c r="B62" s="201" t="s">
        <v>0</v>
      </c>
      <c r="C62" s="201"/>
      <c r="D62" s="201"/>
      <c r="E62" s="6" t="s">
        <v>41</v>
      </c>
      <c r="F62" s="7" t="s">
        <v>17</v>
      </c>
      <c r="G62" s="114" t="s">
        <v>42</v>
      </c>
      <c r="H62" s="16" t="s">
        <v>43</v>
      </c>
      <c r="I62" s="10" t="s">
        <v>14</v>
      </c>
      <c r="J62" s="11" t="s">
        <v>16</v>
      </c>
      <c r="K62" s="12" t="s">
        <v>18</v>
      </c>
      <c r="L62" s="12" t="s">
        <v>20</v>
      </c>
      <c r="M62" s="10" t="s">
        <v>14</v>
      </c>
      <c r="N62" s="11" t="s">
        <v>16</v>
      </c>
      <c r="O62" s="12" t="s">
        <v>18</v>
      </c>
      <c r="P62" s="12" t="s">
        <v>20</v>
      </c>
      <c r="Q62" s="10" t="s">
        <v>14</v>
      </c>
      <c r="R62" s="11" t="s">
        <v>16</v>
      </c>
      <c r="S62" s="12" t="s">
        <v>18</v>
      </c>
      <c r="T62" s="12" t="s">
        <v>20</v>
      </c>
      <c r="U62" s="10" t="s">
        <v>14</v>
      </c>
      <c r="V62" s="11" t="s">
        <v>16</v>
      </c>
      <c r="W62" s="12" t="s">
        <v>18</v>
      </c>
      <c r="X62" s="12" t="s">
        <v>20</v>
      </c>
      <c r="Y62" s="10" t="s">
        <v>14</v>
      </c>
      <c r="Z62" s="11" t="s">
        <v>16</v>
      </c>
      <c r="AA62" s="12" t="s">
        <v>18</v>
      </c>
      <c r="AB62" s="12" t="s">
        <v>20</v>
      </c>
      <c r="AC62" s="10" t="s">
        <v>14</v>
      </c>
      <c r="AD62" s="11" t="s">
        <v>16</v>
      </c>
      <c r="AE62" s="12" t="s">
        <v>18</v>
      </c>
      <c r="AF62" s="12" t="s">
        <v>20</v>
      </c>
      <c r="AG62" s="10" t="s">
        <v>14</v>
      </c>
      <c r="AH62" s="11" t="s">
        <v>16</v>
      </c>
      <c r="AI62" s="12" t="s">
        <v>18</v>
      </c>
      <c r="AJ62" s="12" t="s">
        <v>20</v>
      </c>
    </row>
    <row r="63" spans="2:36" ht="15" customHeight="1">
      <c r="B63" s="194" t="s">
        <v>9</v>
      </c>
      <c r="C63" s="195" t="s">
        <v>1</v>
      </c>
      <c r="D63" s="195"/>
      <c r="E63" s="19">
        <f t="shared" ref="E63:H65" si="92">I63+M63+Q63+U63+Y63+AC63+AG63</f>
        <v>191449</v>
      </c>
      <c r="F63" s="20">
        <f t="shared" si="92"/>
        <v>54914</v>
      </c>
      <c r="G63" s="21">
        <f t="shared" si="92"/>
        <v>60669</v>
      </c>
      <c r="H63" s="21">
        <f t="shared" si="92"/>
        <v>75866</v>
      </c>
      <c r="I63" s="19">
        <f t="shared" ref="I63:I69" si="93">SUM(J63:L63)</f>
        <v>17094</v>
      </c>
      <c r="J63" s="20">
        <f>J64+J65</f>
        <v>5258</v>
      </c>
      <c r="K63" s="21">
        <f t="shared" ref="K63:L63" si="94">K64+K65</f>
        <v>5827</v>
      </c>
      <c r="L63" s="21">
        <f t="shared" si="94"/>
        <v>6009</v>
      </c>
      <c r="M63" s="19">
        <f>SUM(N63:P63)</f>
        <v>30882</v>
      </c>
      <c r="N63" s="20">
        <f>N64+N65</f>
        <v>8758</v>
      </c>
      <c r="O63" s="21">
        <f t="shared" ref="O63:P63" si="95">O64+O65</f>
        <v>9594</v>
      </c>
      <c r="P63" s="21">
        <f t="shared" si="95"/>
        <v>12530</v>
      </c>
      <c r="Q63" s="19">
        <f>SUM(R63:T63)</f>
        <v>28925</v>
      </c>
      <c r="R63" s="20">
        <f>R64+R65</f>
        <v>8206</v>
      </c>
      <c r="S63" s="21">
        <f t="shared" ref="S63:T63" si="96">S64+S65</f>
        <v>8826</v>
      </c>
      <c r="T63" s="21">
        <f t="shared" si="96"/>
        <v>11893</v>
      </c>
      <c r="U63" s="19">
        <f>SUM(V63:X63)</f>
        <v>31826</v>
      </c>
      <c r="V63" s="20">
        <f>V64+V65</f>
        <v>9035</v>
      </c>
      <c r="W63" s="21">
        <f t="shared" ref="W63:X63" si="97">W64+W65</f>
        <v>9865</v>
      </c>
      <c r="X63" s="21">
        <f t="shared" si="97"/>
        <v>12926</v>
      </c>
      <c r="Y63" s="19">
        <f>SUM(Z63:AB63)</f>
        <v>29998</v>
      </c>
      <c r="Z63" s="20">
        <f>Z64+Z65</f>
        <v>8824</v>
      </c>
      <c r="AA63" s="21">
        <f t="shared" ref="AA63:AB63" si="98">AA64+AA65</f>
        <v>9488</v>
      </c>
      <c r="AB63" s="21">
        <f t="shared" si="98"/>
        <v>11686</v>
      </c>
      <c r="AC63" s="19">
        <f>SUM(AD63:AF63)</f>
        <v>30032</v>
      </c>
      <c r="AD63" s="20">
        <f>AD64+AD65</f>
        <v>8581</v>
      </c>
      <c r="AE63" s="21">
        <f t="shared" ref="AE63:AF63" si="99">AE64+AE65</f>
        <v>9162</v>
      </c>
      <c r="AF63" s="21">
        <f t="shared" si="99"/>
        <v>12289</v>
      </c>
      <c r="AG63" s="19">
        <f>SUM(AH63:AJ63)</f>
        <v>22692</v>
      </c>
      <c r="AH63" s="20">
        <f>AH64+AH65</f>
        <v>6252</v>
      </c>
      <c r="AI63" s="21">
        <f t="shared" ref="AI63:AJ63" si="100">AI64+AI65</f>
        <v>7907</v>
      </c>
      <c r="AJ63" s="21">
        <f t="shared" si="100"/>
        <v>8533</v>
      </c>
    </row>
    <row r="64" spans="2:36" ht="15" customHeight="1">
      <c r="B64" s="194"/>
      <c r="C64" s="194" t="s">
        <v>2</v>
      </c>
      <c r="D64" s="4" t="s">
        <v>3</v>
      </c>
      <c r="E64" s="22">
        <f t="shared" si="92"/>
        <v>98084</v>
      </c>
      <c r="F64" s="23">
        <f t="shared" si="92"/>
        <v>28504</v>
      </c>
      <c r="G64" s="24">
        <f t="shared" si="92"/>
        <v>30864</v>
      </c>
      <c r="H64" s="24">
        <f t="shared" si="92"/>
        <v>38716</v>
      </c>
      <c r="I64" s="22">
        <f t="shared" si="93"/>
        <v>8650</v>
      </c>
      <c r="J64" s="23">
        <v>2634</v>
      </c>
      <c r="K64" s="24">
        <v>2968</v>
      </c>
      <c r="L64" s="24">
        <v>3048</v>
      </c>
      <c r="M64" s="22">
        <f t="shared" ref="M64:M69" si="101">SUM(N64:P64)</f>
        <v>15867</v>
      </c>
      <c r="N64" s="23">
        <v>4573</v>
      </c>
      <c r="O64" s="24">
        <v>4885</v>
      </c>
      <c r="P64" s="24">
        <v>6409</v>
      </c>
      <c r="Q64" s="22">
        <f t="shared" ref="Q64:Q69" si="102">SUM(R64:T64)</f>
        <v>14819</v>
      </c>
      <c r="R64" s="23">
        <v>4230</v>
      </c>
      <c r="S64" s="24">
        <v>4476</v>
      </c>
      <c r="T64" s="24">
        <v>6113</v>
      </c>
      <c r="U64" s="22">
        <f t="shared" ref="U64:U69" si="103">SUM(V64:X64)</f>
        <v>16391</v>
      </c>
      <c r="V64" s="23">
        <v>4727</v>
      </c>
      <c r="W64" s="24">
        <v>5055</v>
      </c>
      <c r="X64" s="24">
        <v>6609</v>
      </c>
      <c r="Y64" s="22">
        <f t="shared" ref="Y64:Y69" si="104">SUM(Z64:AB64)</f>
        <v>15457</v>
      </c>
      <c r="Z64" s="23">
        <v>4665</v>
      </c>
      <c r="AA64" s="24">
        <v>4831</v>
      </c>
      <c r="AB64" s="24">
        <v>5961</v>
      </c>
      <c r="AC64" s="22">
        <f t="shared" ref="AC64:AC69" si="105">SUM(AD64:AF64)</f>
        <v>15294</v>
      </c>
      <c r="AD64" s="23">
        <v>4447</v>
      </c>
      <c r="AE64" s="24">
        <v>4607</v>
      </c>
      <c r="AF64" s="24">
        <v>6240</v>
      </c>
      <c r="AG64" s="22">
        <f t="shared" ref="AG64:AG69" si="106">SUM(AH64:AJ64)</f>
        <v>11606</v>
      </c>
      <c r="AH64" s="23">
        <v>3228</v>
      </c>
      <c r="AI64" s="24">
        <v>4042</v>
      </c>
      <c r="AJ64" s="24">
        <v>4336</v>
      </c>
    </row>
    <row r="65" spans="2:36" ht="15" customHeight="1">
      <c r="B65" s="194"/>
      <c r="C65" s="194"/>
      <c r="D65" s="113" t="s">
        <v>4</v>
      </c>
      <c r="E65" s="25">
        <f t="shared" si="92"/>
        <v>93365</v>
      </c>
      <c r="F65" s="26">
        <f t="shared" si="92"/>
        <v>26410</v>
      </c>
      <c r="G65" s="27">
        <f t="shared" si="92"/>
        <v>29805</v>
      </c>
      <c r="H65" s="27">
        <f t="shared" si="92"/>
        <v>37150</v>
      </c>
      <c r="I65" s="25">
        <f t="shared" si="93"/>
        <v>8444</v>
      </c>
      <c r="J65" s="26">
        <v>2624</v>
      </c>
      <c r="K65" s="27">
        <v>2859</v>
      </c>
      <c r="L65" s="27">
        <v>2961</v>
      </c>
      <c r="M65" s="25">
        <f t="shared" si="101"/>
        <v>15015</v>
      </c>
      <c r="N65" s="26">
        <v>4185</v>
      </c>
      <c r="O65" s="27">
        <v>4709</v>
      </c>
      <c r="P65" s="27">
        <v>6121</v>
      </c>
      <c r="Q65" s="25">
        <f t="shared" si="102"/>
        <v>14106</v>
      </c>
      <c r="R65" s="26">
        <v>3976</v>
      </c>
      <c r="S65" s="27">
        <v>4350</v>
      </c>
      <c r="T65" s="27">
        <v>5780</v>
      </c>
      <c r="U65" s="25">
        <f t="shared" si="103"/>
        <v>15435</v>
      </c>
      <c r="V65" s="26">
        <v>4308</v>
      </c>
      <c r="W65" s="27">
        <v>4810</v>
      </c>
      <c r="X65" s="27">
        <v>6317</v>
      </c>
      <c r="Y65" s="25">
        <f t="shared" si="104"/>
        <v>14541</v>
      </c>
      <c r="Z65" s="26">
        <v>4159</v>
      </c>
      <c r="AA65" s="27">
        <v>4657</v>
      </c>
      <c r="AB65" s="27">
        <v>5725</v>
      </c>
      <c r="AC65" s="25">
        <f t="shared" si="105"/>
        <v>14738</v>
      </c>
      <c r="AD65" s="26">
        <v>4134</v>
      </c>
      <c r="AE65" s="30">
        <v>4555</v>
      </c>
      <c r="AF65" s="27">
        <v>6049</v>
      </c>
      <c r="AG65" s="25">
        <f t="shared" si="106"/>
        <v>11086</v>
      </c>
      <c r="AH65" s="26">
        <v>3024</v>
      </c>
      <c r="AI65" s="27">
        <v>3865</v>
      </c>
      <c r="AJ65" s="27">
        <v>4197</v>
      </c>
    </row>
    <row r="66" spans="2:36" ht="15" customHeight="1">
      <c r="B66" s="194"/>
      <c r="C66" s="202" t="s">
        <v>27</v>
      </c>
      <c r="D66" s="58" t="s">
        <v>28</v>
      </c>
      <c r="E66" s="59">
        <f>SUM(F66:H66)</f>
        <v>151663</v>
      </c>
      <c r="F66" s="60">
        <f>N63+R63+V63+Z63+AD63</f>
        <v>43404</v>
      </c>
      <c r="G66" s="61">
        <f>O63+S63+W63+AA63+AE63</f>
        <v>46935</v>
      </c>
      <c r="H66" s="61">
        <f>P63+T63+X63+AB63+AF63</f>
        <v>61324</v>
      </c>
      <c r="I66" s="59">
        <f t="shared" si="93"/>
        <v>0</v>
      </c>
      <c r="J66" s="60"/>
      <c r="K66" s="61"/>
      <c r="L66" s="61"/>
      <c r="M66" s="59">
        <f t="shared" si="101"/>
        <v>0</v>
      </c>
      <c r="N66" s="60"/>
      <c r="O66" s="61"/>
      <c r="P66" s="61"/>
      <c r="Q66" s="59">
        <f t="shared" si="102"/>
        <v>0</v>
      </c>
      <c r="R66" s="60"/>
      <c r="S66" s="61"/>
      <c r="T66" s="61"/>
      <c r="U66" s="59">
        <f t="shared" si="103"/>
        <v>0</v>
      </c>
      <c r="V66" s="60"/>
      <c r="W66" s="61"/>
      <c r="X66" s="61"/>
      <c r="Y66" s="59">
        <f t="shared" si="104"/>
        <v>0</v>
      </c>
      <c r="Z66" s="60"/>
      <c r="AA66" s="61"/>
      <c r="AB66" s="61"/>
      <c r="AC66" s="59">
        <f t="shared" si="105"/>
        <v>0</v>
      </c>
      <c r="AD66" s="60"/>
      <c r="AE66" s="61"/>
      <c r="AF66" s="61"/>
      <c r="AG66" s="59">
        <f t="shared" si="106"/>
        <v>0</v>
      </c>
      <c r="AH66" s="60"/>
      <c r="AI66" s="61"/>
      <c r="AJ66" s="61"/>
    </row>
    <row r="67" spans="2:36" ht="15" customHeight="1">
      <c r="B67" s="194"/>
      <c r="C67" s="202"/>
      <c r="D67" s="62" t="s">
        <v>29</v>
      </c>
      <c r="E67" s="63">
        <f>SUM(F67:H67)</f>
        <v>39786</v>
      </c>
      <c r="F67" s="64">
        <f>J63+AH63</f>
        <v>11510</v>
      </c>
      <c r="G67" s="65">
        <f>K63+AI63</f>
        <v>13734</v>
      </c>
      <c r="H67" s="65">
        <f>L63+AJ63</f>
        <v>14542</v>
      </c>
      <c r="I67" s="63">
        <f t="shared" si="93"/>
        <v>0</v>
      </c>
      <c r="J67" s="64"/>
      <c r="K67" s="65"/>
      <c r="L67" s="65"/>
      <c r="M67" s="63">
        <f t="shared" si="101"/>
        <v>0</v>
      </c>
      <c r="N67" s="64"/>
      <c r="O67" s="65"/>
      <c r="P67" s="65"/>
      <c r="Q67" s="63">
        <f t="shared" si="102"/>
        <v>0</v>
      </c>
      <c r="R67" s="64"/>
      <c r="S67" s="65"/>
      <c r="T67" s="65"/>
      <c r="U67" s="63">
        <f t="shared" si="103"/>
        <v>0</v>
      </c>
      <c r="V67" s="64"/>
      <c r="W67" s="65"/>
      <c r="X67" s="65"/>
      <c r="Y67" s="63">
        <f t="shared" si="104"/>
        <v>0</v>
      </c>
      <c r="Z67" s="64"/>
      <c r="AA67" s="65"/>
      <c r="AB67" s="65"/>
      <c r="AC67" s="63">
        <f t="shared" si="105"/>
        <v>0</v>
      </c>
      <c r="AD67" s="64"/>
      <c r="AE67" s="65"/>
      <c r="AF67" s="65"/>
      <c r="AG67" s="63">
        <f t="shared" si="106"/>
        <v>0</v>
      </c>
      <c r="AH67" s="64"/>
      <c r="AI67" s="65"/>
      <c r="AJ67" s="65"/>
    </row>
    <row r="68" spans="2:36" ht="15" customHeight="1">
      <c r="B68" s="194"/>
      <c r="C68" s="194" t="s">
        <v>5</v>
      </c>
      <c r="D68" s="4" t="s">
        <v>6</v>
      </c>
      <c r="E68" s="22">
        <f t="shared" ref="E68:H69" si="107">I68+M68+Q68+U68+Y68+AC68+AG68</f>
        <v>159460</v>
      </c>
      <c r="F68" s="23">
        <f t="shared" si="107"/>
        <v>45815</v>
      </c>
      <c r="G68" s="24">
        <f t="shared" si="107"/>
        <v>50080</v>
      </c>
      <c r="H68" s="24">
        <f t="shared" si="107"/>
        <v>63565</v>
      </c>
      <c r="I68" s="22">
        <f t="shared" si="93"/>
        <v>13490</v>
      </c>
      <c r="J68" s="23">
        <v>4134</v>
      </c>
      <c r="K68" s="24">
        <v>4554</v>
      </c>
      <c r="L68" s="24">
        <v>4802</v>
      </c>
      <c r="M68" s="22">
        <f t="shared" si="101"/>
        <v>25791</v>
      </c>
      <c r="N68" s="23">
        <v>7296</v>
      </c>
      <c r="O68" s="24">
        <v>7968</v>
      </c>
      <c r="P68" s="24">
        <v>10527</v>
      </c>
      <c r="Q68" s="22">
        <f t="shared" si="102"/>
        <v>24408</v>
      </c>
      <c r="R68" s="23">
        <v>6927</v>
      </c>
      <c r="S68" s="24">
        <v>7395</v>
      </c>
      <c r="T68" s="24">
        <v>10086</v>
      </c>
      <c r="U68" s="22">
        <f t="shared" si="103"/>
        <v>26201</v>
      </c>
      <c r="V68" s="23">
        <v>7439</v>
      </c>
      <c r="W68" s="24">
        <v>8002</v>
      </c>
      <c r="X68" s="24">
        <v>10760</v>
      </c>
      <c r="Y68" s="22">
        <f t="shared" si="104"/>
        <v>25511</v>
      </c>
      <c r="Z68" s="23">
        <v>7523</v>
      </c>
      <c r="AA68" s="24">
        <v>8033</v>
      </c>
      <c r="AB68" s="24">
        <v>9955</v>
      </c>
      <c r="AC68" s="22">
        <f t="shared" si="105"/>
        <v>25590</v>
      </c>
      <c r="AD68" s="23">
        <v>7348</v>
      </c>
      <c r="AE68" s="24">
        <v>7770</v>
      </c>
      <c r="AF68" s="24">
        <v>10472</v>
      </c>
      <c r="AG68" s="22">
        <f t="shared" si="106"/>
        <v>18469</v>
      </c>
      <c r="AH68" s="23">
        <v>5148</v>
      </c>
      <c r="AI68" s="24">
        <v>6358</v>
      </c>
      <c r="AJ68" s="24">
        <v>6963</v>
      </c>
    </row>
    <row r="69" spans="2:36" ht="15" customHeight="1">
      <c r="B69" s="194"/>
      <c r="C69" s="194"/>
      <c r="D69" s="5" t="s">
        <v>7</v>
      </c>
      <c r="E69" s="28">
        <f t="shared" si="107"/>
        <v>31989</v>
      </c>
      <c r="F69" s="29">
        <f t="shared" si="107"/>
        <v>9099</v>
      </c>
      <c r="G69" s="30">
        <f t="shared" si="107"/>
        <v>10589</v>
      </c>
      <c r="H69" s="30">
        <f t="shared" si="107"/>
        <v>12301</v>
      </c>
      <c r="I69" s="28">
        <f t="shared" si="93"/>
        <v>3604</v>
      </c>
      <c r="J69" s="29">
        <v>1124</v>
      </c>
      <c r="K69" s="30">
        <v>1273</v>
      </c>
      <c r="L69" s="30">
        <v>1207</v>
      </c>
      <c r="M69" s="28">
        <f t="shared" si="101"/>
        <v>5091</v>
      </c>
      <c r="N69" s="29">
        <v>1462</v>
      </c>
      <c r="O69" s="30">
        <v>1626</v>
      </c>
      <c r="P69" s="30">
        <v>2003</v>
      </c>
      <c r="Q69" s="28">
        <f t="shared" si="102"/>
        <v>4517</v>
      </c>
      <c r="R69" s="29">
        <v>1279</v>
      </c>
      <c r="S69" s="30">
        <v>1431</v>
      </c>
      <c r="T69" s="30">
        <v>1807</v>
      </c>
      <c r="U69" s="28">
        <f t="shared" si="103"/>
        <v>5625</v>
      </c>
      <c r="V69" s="29">
        <v>1596</v>
      </c>
      <c r="W69" s="30">
        <v>1863</v>
      </c>
      <c r="X69" s="30">
        <v>2166</v>
      </c>
      <c r="Y69" s="28">
        <f t="shared" si="104"/>
        <v>4487</v>
      </c>
      <c r="Z69" s="29">
        <v>1301</v>
      </c>
      <c r="AA69" s="30">
        <v>1455</v>
      </c>
      <c r="AB69" s="30">
        <v>1731</v>
      </c>
      <c r="AC69" s="28">
        <f t="shared" si="105"/>
        <v>4442</v>
      </c>
      <c r="AD69" s="29">
        <v>1233</v>
      </c>
      <c r="AE69" s="30">
        <v>1392</v>
      </c>
      <c r="AF69" s="30">
        <v>1817</v>
      </c>
      <c r="AG69" s="28">
        <f t="shared" si="106"/>
        <v>4223</v>
      </c>
      <c r="AH69" s="29">
        <v>1104</v>
      </c>
      <c r="AI69" s="30">
        <v>1549</v>
      </c>
      <c r="AJ69" s="30">
        <v>1570</v>
      </c>
    </row>
    <row r="70" spans="2:36" ht="15" customHeight="1">
      <c r="B70" s="194"/>
      <c r="C70" s="194"/>
      <c r="D70" s="113" t="s">
        <v>8</v>
      </c>
      <c r="E70" s="49">
        <f>E69/E63</f>
        <v>0.16708888529059959</v>
      </c>
      <c r="F70" s="50">
        <f>F69/F63</f>
        <v>0.16569545106894418</v>
      </c>
      <c r="G70" s="51">
        <f t="shared" ref="G70:H70" si="108">G69/G63</f>
        <v>0.17453724307306862</v>
      </c>
      <c r="H70" s="51">
        <f t="shared" si="108"/>
        <v>0.16214114359528642</v>
      </c>
      <c r="I70" s="49">
        <f>I69/I63</f>
        <v>0.21083421083421083</v>
      </c>
      <c r="J70" s="50">
        <f t="shared" ref="J70:L70" si="109">J69/J63</f>
        <v>0.21376949410422214</v>
      </c>
      <c r="K70" s="51">
        <f t="shared" si="109"/>
        <v>0.21846576282821348</v>
      </c>
      <c r="L70" s="51">
        <f t="shared" si="109"/>
        <v>0.20086536861374604</v>
      </c>
      <c r="M70" s="49">
        <f>M69/M63</f>
        <v>0.16485331260928696</v>
      </c>
      <c r="N70" s="50">
        <f t="shared" ref="N70:P70" si="110">N69/N63</f>
        <v>0.16693308974651747</v>
      </c>
      <c r="O70" s="51">
        <f t="shared" si="110"/>
        <v>0.16948092557848654</v>
      </c>
      <c r="P70" s="51">
        <f t="shared" si="110"/>
        <v>0.1598563447725459</v>
      </c>
      <c r="Q70" s="49">
        <f>Q69/Q63</f>
        <v>0.15616248919619707</v>
      </c>
      <c r="R70" s="50">
        <f t="shared" ref="R70:T70" si="111">R69/R63</f>
        <v>0.15586156470874971</v>
      </c>
      <c r="S70" s="51">
        <f t="shared" si="111"/>
        <v>0.16213460231135282</v>
      </c>
      <c r="T70" s="51">
        <f t="shared" si="111"/>
        <v>0.15193811485747918</v>
      </c>
      <c r="U70" s="49">
        <f>U69/U63</f>
        <v>0.17674228618110979</v>
      </c>
      <c r="V70" s="50">
        <f t="shared" ref="V70:X70" si="112">V69/V63</f>
        <v>0.1766463752075263</v>
      </c>
      <c r="W70" s="51">
        <f t="shared" si="112"/>
        <v>0.18884946781550938</v>
      </c>
      <c r="X70" s="51">
        <f t="shared" si="112"/>
        <v>0.16756924029088657</v>
      </c>
      <c r="Y70" s="49">
        <f>Y69/Y63</f>
        <v>0.14957663844256283</v>
      </c>
      <c r="Z70" s="50">
        <f t="shared" ref="Z70:AB70" si="113">Z69/Z63</f>
        <v>0.14743880326382594</v>
      </c>
      <c r="AA70" s="51">
        <f t="shared" si="113"/>
        <v>0.15335160202360876</v>
      </c>
      <c r="AB70" s="51">
        <f t="shared" si="113"/>
        <v>0.14812596269039877</v>
      </c>
      <c r="AC70" s="49">
        <f>AC69/AC63</f>
        <v>0.14790889717634523</v>
      </c>
      <c r="AD70" s="50">
        <f t="shared" ref="AD70:AF70" si="114">AD69/AD63</f>
        <v>0.14368954667288195</v>
      </c>
      <c r="AE70" s="51">
        <f t="shared" si="114"/>
        <v>0.15193189259986903</v>
      </c>
      <c r="AF70" s="51">
        <f t="shared" si="114"/>
        <v>0.14785580600537065</v>
      </c>
      <c r="AG70" s="49">
        <f>AG69/AG63</f>
        <v>0.18610082848580997</v>
      </c>
      <c r="AH70" s="50">
        <f t="shared" ref="AH70:AJ70" si="115">AH69/AH63</f>
        <v>0.1765834932821497</v>
      </c>
      <c r="AI70" s="51">
        <f t="shared" si="115"/>
        <v>0.19590236499304414</v>
      </c>
      <c r="AJ70" s="51">
        <f t="shared" si="115"/>
        <v>0.18399156217039728</v>
      </c>
    </row>
    <row r="71" spans="2:36" ht="15" customHeight="1">
      <c r="B71" s="194" t="s">
        <v>13</v>
      </c>
      <c r="C71" s="195" t="s">
        <v>10</v>
      </c>
      <c r="D71" s="195"/>
      <c r="E71" s="19">
        <f t="shared" ref="E71:H73" si="116">I71+M71+Q71+U71+Y71+AC71+AG71</f>
        <v>104073335</v>
      </c>
      <c r="F71" s="20">
        <f t="shared" si="116"/>
        <v>32985504</v>
      </c>
      <c r="G71" s="21">
        <f t="shared" si="116"/>
        <v>32711108</v>
      </c>
      <c r="H71" s="21">
        <f t="shared" si="116"/>
        <v>38376723</v>
      </c>
      <c r="I71" s="19">
        <f>SUM(J71:L71)</f>
        <v>9025922</v>
      </c>
      <c r="J71" s="20">
        <f>J72+J73</f>
        <v>2913550</v>
      </c>
      <c r="K71" s="21">
        <f t="shared" ref="K71:L71" si="117">K72+K73</f>
        <v>3097860</v>
      </c>
      <c r="L71" s="21">
        <f t="shared" si="117"/>
        <v>3014512</v>
      </c>
      <c r="M71" s="19">
        <f>SUM(N71:P71)</f>
        <v>16978655</v>
      </c>
      <c r="N71" s="20">
        <f>N72+N73</f>
        <v>5288782</v>
      </c>
      <c r="O71" s="21">
        <f t="shared" ref="O71:P71" si="118">O72+O73</f>
        <v>5199692</v>
      </c>
      <c r="P71" s="21">
        <f t="shared" si="118"/>
        <v>6490181</v>
      </c>
      <c r="Q71" s="19">
        <f>SUM(R71:T71)</f>
        <v>15913182</v>
      </c>
      <c r="R71" s="20">
        <f>R72+R73</f>
        <v>4894879</v>
      </c>
      <c r="S71" s="21">
        <f t="shared" ref="S71:T71" si="119">S72+S73</f>
        <v>4903159</v>
      </c>
      <c r="T71" s="21">
        <f t="shared" si="119"/>
        <v>6115144</v>
      </c>
      <c r="U71" s="19">
        <f>SUM(V71:X71)</f>
        <v>16999601</v>
      </c>
      <c r="V71" s="20">
        <f>V72+V73</f>
        <v>5360082</v>
      </c>
      <c r="W71" s="21">
        <f t="shared" ref="W71:X71" si="120">W72+W73</f>
        <v>5237504</v>
      </c>
      <c r="X71" s="21">
        <f t="shared" si="120"/>
        <v>6402015</v>
      </c>
      <c r="Y71" s="19">
        <f>SUM(Z71:AB71)</f>
        <v>16390207</v>
      </c>
      <c r="Z71" s="20">
        <f>Z72+Z73</f>
        <v>5391281</v>
      </c>
      <c r="AA71" s="21">
        <f t="shared" ref="AA71:AB71" si="121">AA72+AA73</f>
        <v>5075622</v>
      </c>
      <c r="AB71" s="21">
        <f t="shared" si="121"/>
        <v>5923304</v>
      </c>
      <c r="AC71" s="19">
        <f>SUM(AD71:AF71)</f>
        <v>16582495</v>
      </c>
      <c r="AD71" s="20">
        <f>AD72+AD73</f>
        <v>5345175</v>
      </c>
      <c r="AE71" s="21">
        <f t="shared" ref="AE71:AF71" si="122">AE72+AE73</f>
        <v>4995610</v>
      </c>
      <c r="AF71" s="21">
        <f t="shared" si="122"/>
        <v>6241710</v>
      </c>
      <c r="AG71" s="19">
        <f>SUM(AH71:AJ71)</f>
        <v>12183273</v>
      </c>
      <c r="AH71" s="20">
        <f>AH72+AH73</f>
        <v>3791755</v>
      </c>
      <c r="AI71" s="21">
        <f t="shared" ref="AI71:AJ71" si="123">AI72+AI73</f>
        <v>4201661</v>
      </c>
      <c r="AJ71" s="21">
        <f t="shared" si="123"/>
        <v>4189857</v>
      </c>
    </row>
    <row r="72" spans="2:36" ht="15" customHeight="1">
      <c r="B72" s="194"/>
      <c r="C72" s="196" t="s">
        <v>11</v>
      </c>
      <c r="D72" s="196"/>
      <c r="E72" s="52">
        <f t="shared" si="116"/>
        <v>102555885</v>
      </c>
      <c r="F72" s="53">
        <f t="shared" si="116"/>
        <v>32547754</v>
      </c>
      <c r="G72" s="54">
        <f t="shared" si="116"/>
        <v>32288058</v>
      </c>
      <c r="H72" s="54">
        <f t="shared" si="116"/>
        <v>37720073</v>
      </c>
      <c r="I72" s="52">
        <f>SUM(J72:L72)</f>
        <v>8728772</v>
      </c>
      <c r="J72" s="53">
        <v>2869700</v>
      </c>
      <c r="K72" s="54">
        <v>2993710</v>
      </c>
      <c r="L72" s="54">
        <v>2865362</v>
      </c>
      <c r="M72" s="52">
        <f t="shared" ref="M72:M73" si="124">SUM(N72:P72)</f>
        <v>16687955</v>
      </c>
      <c r="N72" s="53">
        <v>5251882</v>
      </c>
      <c r="O72" s="54">
        <v>5163992</v>
      </c>
      <c r="P72" s="54">
        <v>6272081</v>
      </c>
      <c r="Q72" s="52">
        <f t="shared" ref="Q72:Q73" si="125">SUM(R72:T72)</f>
        <v>15602432</v>
      </c>
      <c r="R72" s="53">
        <v>4862729</v>
      </c>
      <c r="S72" s="54">
        <v>4758309</v>
      </c>
      <c r="T72" s="54">
        <v>5981394</v>
      </c>
      <c r="U72" s="52">
        <f t="shared" ref="U72:U73" si="126">SUM(V72:X72)</f>
        <v>16906601</v>
      </c>
      <c r="V72" s="53">
        <v>5323532</v>
      </c>
      <c r="W72" s="54">
        <v>5202704</v>
      </c>
      <c r="X72" s="54">
        <v>6380365</v>
      </c>
      <c r="Y72" s="52">
        <f t="shared" ref="Y72:Y73" si="127">SUM(Z72:AB72)</f>
        <v>16254407</v>
      </c>
      <c r="Z72" s="53">
        <v>5290331</v>
      </c>
      <c r="AA72" s="54">
        <v>5057372</v>
      </c>
      <c r="AB72" s="54">
        <v>5906704</v>
      </c>
      <c r="AC72" s="52">
        <f t="shared" ref="AC72:AC73" si="128">SUM(AD72:AF72)</f>
        <v>16328695</v>
      </c>
      <c r="AD72" s="53">
        <v>5206875</v>
      </c>
      <c r="AE72" s="54">
        <v>4965660</v>
      </c>
      <c r="AF72" s="54">
        <v>6156160</v>
      </c>
      <c r="AG72" s="52">
        <f t="shared" ref="AG72:AG73" si="129">SUM(AH72:AJ72)</f>
        <v>12047023</v>
      </c>
      <c r="AH72" s="53">
        <v>3742705</v>
      </c>
      <c r="AI72" s="54">
        <v>4146311</v>
      </c>
      <c r="AJ72" s="54">
        <v>4158007</v>
      </c>
    </row>
    <row r="73" spans="2:36" ht="15" customHeight="1">
      <c r="B73" s="194"/>
      <c r="C73" s="197" t="s">
        <v>12</v>
      </c>
      <c r="D73" s="197"/>
      <c r="E73" s="25">
        <f t="shared" si="116"/>
        <v>1517450</v>
      </c>
      <c r="F73" s="26">
        <f t="shared" si="116"/>
        <v>437750</v>
      </c>
      <c r="G73" s="27">
        <f t="shared" si="116"/>
        <v>423050</v>
      </c>
      <c r="H73" s="27">
        <f t="shared" si="116"/>
        <v>656650</v>
      </c>
      <c r="I73" s="25">
        <f>SUM(J73:L73)</f>
        <v>297150</v>
      </c>
      <c r="J73" s="26">
        <v>43850</v>
      </c>
      <c r="K73" s="27">
        <v>104150</v>
      </c>
      <c r="L73" s="27">
        <v>149150</v>
      </c>
      <c r="M73" s="25">
        <f t="shared" si="124"/>
        <v>290700</v>
      </c>
      <c r="N73" s="26">
        <v>36900</v>
      </c>
      <c r="O73" s="27">
        <v>35700</v>
      </c>
      <c r="P73" s="27">
        <v>218100</v>
      </c>
      <c r="Q73" s="25">
        <f t="shared" si="125"/>
        <v>310750</v>
      </c>
      <c r="R73" s="26">
        <v>32150</v>
      </c>
      <c r="S73" s="27">
        <v>144850</v>
      </c>
      <c r="T73" s="27">
        <v>133750</v>
      </c>
      <c r="U73" s="25">
        <f t="shared" si="126"/>
        <v>93000</v>
      </c>
      <c r="V73" s="26">
        <v>36550</v>
      </c>
      <c r="W73" s="27">
        <v>34800</v>
      </c>
      <c r="X73" s="27">
        <v>21650</v>
      </c>
      <c r="Y73" s="25">
        <f t="shared" si="127"/>
        <v>135800</v>
      </c>
      <c r="Z73" s="26">
        <v>100950</v>
      </c>
      <c r="AA73" s="27">
        <v>18250</v>
      </c>
      <c r="AB73" s="27">
        <v>16600</v>
      </c>
      <c r="AC73" s="25">
        <f t="shared" si="128"/>
        <v>253800</v>
      </c>
      <c r="AD73" s="26">
        <v>138300</v>
      </c>
      <c r="AE73" s="27">
        <v>29950</v>
      </c>
      <c r="AF73" s="27">
        <v>85550</v>
      </c>
      <c r="AG73" s="25">
        <f t="shared" si="129"/>
        <v>136250</v>
      </c>
      <c r="AH73" s="26">
        <v>49050</v>
      </c>
      <c r="AI73" s="27">
        <v>55350</v>
      </c>
      <c r="AJ73" s="27">
        <v>31850</v>
      </c>
    </row>
    <row r="74" spans="2:36" ht="15" customHeight="1">
      <c r="B74" s="203" t="s">
        <v>40</v>
      </c>
      <c r="C74" s="203"/>
      <c r="D74" s="203"/>
      <c r="E74" s="203" t="s">
        <v>107</v>
      </c>
      <c r="F74" s="203"/>
      <c r="G74" s="203"/>
      <c r="H74" s="203"/>
      <c r="I74" s="226">
        <v>45123</v>
      </c>
      <c r="J74" s="227"/>
      <c r="K74" s="227"/>
      <c r="L74" s="228"/>
      <c r="M74" s="223">
        <v>45124</v>
      </c>
      <c r="N74" s="224"/>
      <c r="O74" s="224"/>
      <c r="P74" s="225"/>
      <c r="Q74" s="223">
        <v>45125</v>
      </c>
      <c r="R74" s="224"/>
      <c r="S74" s="224"/>
      <c r="T74" s="225"/>
      <c r="U74" s="223">
        <v>45126</v>
      </c>
      <c r="V74" s="224"/>
      <c r="W74" s="224"/>
      <c r="X74" s="225"/>
      <c r="Y74" s="223">
        <v>45127</v>
      </c>
      <c r="Z74" s="224"/>
      <c r="AA74" s="224"/>
      <c r="AB74" s="225"/>
      <c r="AC74" s="223">
        <v>45128</v>
      </c>
      <c r="AD74" s="224"/>
      <c r="AE74" s="224"/>
      <c r="AF74" s="225"/>
      <c r="AG74" s="232">
        <v>45129</v>
      </c>
      <c r="AH74" s="233"/>
      <c r="AI74" s="233"/>
      <c r="AJ74" s="234"/>
    </row>
    <row r="75" spans="2:36" ht="15" customHeight="1">
      <c r="B75" s="201" t="s">
        <v>0</v>
      </c>
      <c r="C75" s="201"/>
      <c r="D75" s="201"/>
      <c r="E75" s="6" t="s">
        <v>41</v>
      </c>
      <c r="F75" s="7" t="s">
        <v>17</v>
      </c>
      <c r="G75" s="114" t="s">
        <v>42</v>
      </c>
      <c r="H75" s="16" t="s">
        <v>43</v>
      </c>
      <c r="I75" s="10" t="s">
        <v>14</v>
      </c>
      <c r="J75" s="11" t="s">
        <v>16</v>
      </c>
      <c r="K75" s="12" t="s">
        <v>18</v>
      </c>
      <c r="L75" s="12" t="s">
        <v>20</v>
      </c>
      <c r="M75" s="10" t="s">
        <v>14</v>
      </c>
      <c r="N75" s="11" t="s">
        <v>16</v>
      </c>
      <c r="O75" s="12" t="s">
        <v>18</v>
      </c>
      <c r="P75" s="12" t="s">
        <v>20</v>
      </c>
      <c r="Q75" s="10" t="s">
        <v>14</v>
      </c>
      <c r="R75" s="11" t="s">
        <v>16</v>
      </c>
      <c r="S75" s="12" t="s">
        <v>18</v>
      </c>
      <c r="T75" s="12" t="s">
        <v>20</v>
      </c>
      <c r="U75" s="10" t="s">
        <v>14</v>
      </c>
      <c r="V75" s="11" t="s">
        <v>16</v>
      </c>
      <c r="W75" s="12" t="s">
        <v>18</v>
      </c>
      <c r="X75" s="12" t="s">
        <v>20</v>
      </c>
      <c r="Y75" s="10" t="s">
        <v>14</v>
      </c>
      <c r="Z75" s="11" t="s">
        <v>16</v>
      </c>
      <c r="AA75" s="12" t="s">
        <v>18</v>
      </c>
      <c r="AB75" s="12" t="s">
        <v>20</v>
      </c>
      <c r="AC75" s="10" t="s">
        <v>14</v>
      </c>
      <c r="AD75" s="11" t="s">
        <v>16</v>
      </c>
      <c r="AE75" s="12" t="s">
        <v>18</v>
      </c>
      <c r="AF75" s="12" t="s">
        <v>20</v>
      </c>
      <c r="AG75" s="10" t="s">
        <v>14</v>
      </c>
      <c r="AH75" s="11" t="s">
        <v>16</v>
      </c>
      <c r="AI75" s="12" t="s">
        <v>18</v>
      </c>
      <c r="AJ75" s="12" t="s">
        <v>20</v>
      </c>
    </row>
    <row r="76" spans="2:36" ht="15" customHeight="1">
      <c r="B76" s="194" t="s">
        <v>9</v>
      </c>
      <c r="C76" s="195" t="s">
        <v>1</v>
      </c>
      <c r="D76" s="195"/>
      <c r="E76" s="19">
        <f t="shared" ref="E76:H78" si="130">I76+M76+Q76+U76+Y76+AC76+AG76</f>
        <v>200620</v>
      </c>
      <c r="F76" s="20">
        <f t="shared" si="130"/>
        <v>57646</v>
      </c>
      <c r="G76" s="21">
        <f t="shared" si="130"/>
        <v>63767</v>
      </c>
      <c r="H76" s="21">
        <f t="shared" si="130"/>
        <v>79207</v>
      </c>
      <c r="I76" s="19">
        <f t="shared" ref="I76:I82" si="131">SUM(J76:L76)</f>
        <v>17674</v>
      </c>
      <c r="J76" s="20">
        <f>J77+J78</f>
        <v>5129</v>
      </c>
      <c r="K76" s="21">
        <f t="shared" ref="K76:L76" si="132">K77+K78</f>
        <v>6179</v>
      </c>
      <c r="L76" s="21">
        <f t="shared" si="132"/>
        <v>6366</v>
      </c>
      <c r="M76" s="19">
        <f>SUM(N76:P76)</f>
        <v>30055</v>
      </c>
      <c r="N76" s="20">
        <f>N77+N78</f>
        <v>8523</v>
      </c>
      <c r="O76" s="21">
        <f t="shared" ref="O76:P76" si="133">O77+O78</f>
        <v>9112</v>
      </c>
      <c r="P76" s="21">
        <f t="shared" si="133"/>
        <v>12420</v>
      </c>
      <c r="Q76" s="19">
        <f>SUM(R76:T76)</f>
        <v>30723</v>
      </c>
      <c r="R76" s="20">
        <f>R77+R78</f>
        <v>8501</v>
      </c>
      <c r="S76" s="21">
        <f t="shared" ref="S76:T76" si="134">S77+S78</f>
        <v>9617</v>
      </c>
      <c r="T76" s="21">
        <f t="shared" si="134"/>
        <v>12605</v>
      </c>
      <c r="U76" s="19">
        <f>SUM(V76:X76)</f>
        <v>32576</v>
      </c>
      <c r="V76" s="20">
        <f>V77+V78</f>
        <v>9244</v>
      </c>
      <c r="W76" s="21">
        <f t="shared" ref="W76:X76" si="135">W77+W78</f>
        <v>10229</v>
      </c>
      <c r="X76" s="21">
        <f t="shared" si="135"/>
        <v>13103</v>
      </c>
      <c r="Y76" s="19">
        <f>SUM(Z76:AB76)</f>
        <v>32340</v>
      </c>
      <c r="Z76" s="20">
        <f>Z77+Z78</f>
        <v>9337</v>
      </c>
      <c r="AA76" s="21">
        <f t="shared" ref="AA76:AB76" si="136">AA77+AA78</f>
        <v>10060</v>
      </c>
      <c r="AB76" s="21">
        <f t="shared" si="136"/>
        <v>12943</v>
      </c>
      <c r="AC76" s="19">
        <f>SUM(AD76:AF76)</f>
        <v>32408</v>
      </c>
      <c r="AD76" s="20">
        <f>AD77+AD78</f>
        <v>9410</v>
      </c>
      <c r="AE76" s="21">
        <f t="shared" ref="AE76:AF76" si="137">AE77+AE78</f>
        <v>10188</v>
      </c>
      <c r="AF76" s="21">
        <f t="shared" si="137"/>
        <v>12810</v>
      </c>
      <c r="AG76" s="19">
        <f>SUM(AH76:AJ76)</f>
        <v>24844</v>
      </c>
      <c r="AH76" s="20">
        <f>AH77+AH78</f>
        <v>7502</v>
      </c>
      <c r="AI76" s="21">
        <f t="shared" ref="AI76:AJ76" si="138">AI77+AI78</f>
        <v>8382</v>
      </c>
      <c r="AJ76" s="21">
        <f t="shared" si="138"/>
        <v>8960</v>
      </c>
    </row>
    <row r="77" spans="2:36" ht="15" customHeight="1">
      <c r="B77" s="194"/>
      <c r="C77" s="194" t="s">
        <v>2</v>
      </c>
      <c r="D77" s="4" t="s">
        <v>3</v>
      </c>
      <c r="E77" s="22">
        <f t="shared" si="130"/>
        <v>102920</v>
      </c>
      <c r="F77" s="23">
        <f t="shared" si="130"/>
        <v>29897</v>
      </c>
      <c r="G77" s="24">
        <f t="shared" si="130"/>
        <v>32527</v>
      </c>
      <c r="H77" s="24">
        <f t="shared" si="130"/>
        <v>40496</v>
      </c>
      <c r="I77" s="22">
        <f t="shared" si="131"/>
        <v>8944</v>
      </c>
      <c r="J77" s="23">
        <v>2574</v>
      </c>
      <c r="K77" s="24">
        <v>3130</v>
      </c>
      <c r="L77" s="24">
        <v>3240</v>
      </c>
      <c r="M77" s="22">
        <f t="shared" ref="M77:M82" si="139">SUM(N77:P77)</f>
        <v>15461</v>
      </c>
      <c r="N77" s="23">
        <v>4478</v>
      </c>
      <c r="O77" s="24">
        <v>4637</v>
      </c>
      <c r="P77" s="24">
        <v>6346</v>
      </c>
      <c r="Q77" s="22">
        <f t="shared" ref="Q77:Q82" si="140">SUM(R77:T77)</f>
        <v>15732</v>
      </c>
      <c r="R77" s="23">
        <v>4420</v>
      </c>
      <c r="S77" s="24">
        <v>4856</v>
      </c>
      <c r="T77" s="24">
        <v>6456</v>
      </c>
      <c r="U77" s="22">
        <f t="shared" ref="U77:U82" si="141">SUM(V77:X77)</f>
        <v>16733</v>
      </c>
      <c r="V77" s="23">
        <v>4759</v>
      </c>
      <c r="W77" s="24">
        <v>5273</v>
      </c>
      <c r="X77" s="24">
        <v>6701</v>
      </c>
      <c r="Y77" s="22">
        <f t="shared" ref="Y77:Y82" si="142">SUM(Z77:AB77)</f>
        <v>16610</v>
      </c>
      <c r="Z77" s="23">
        <v>4864</v>
      </c>
      <c r="AA77" s="24">
        <v>5173</v>
      </c>
      <c r="AB77" s="24">
        <v>6573</v>
      </c>
      <c r="AC77" s="22">
        <f t="shared" ref="AC77:AC82" si="143">SUM(AD77:AF77)</f>
        <v>16706</v>
      </c>
      <c r="AD77" s="23">
        <v>4968</v>
      </c>
      <c r="AE77" s="24">
        <v>5198</v>
      </c>
      <c r="AF77" s="24">
        <v>6540</v>
      </c>
      <c r="AG77" s="22">
        <f t="shared" ref="AG77:AG82" si="144">SUM(AH77:AJ77)</f>
        <v>12734</v>
      </c>
      <c r="AH77" s="23">
        <v>3834</v>
      </c>
      <c r="AI77" s="24">
        <v>4260</v>
      </c>
      <c r="AJ77" s="24">
        <v>4640</v>
      </c>
    </row>
    <row r="78" spans="2:36" ht="15" customHeight="1">
      <c r="B78" s="194"/>
      <c r="C78" s="194"/>
      <c r="D78" s="113" t="s">
        <v>4</v>
      </c>
      <c r="E78" s="25">
        <f t="shared" si="130"/>
        <v>97700</v>
      </c>
      <c r="F78" s="26">
        <f t="shared" si="130"/>
        <v>27749</v>
      </c>
      <c r="G78" s="27">
        <f t="shared" si="130"/>
        <v>31240</v>
      </c>
      <c r="H78" s="27">
        <f t="shared" si="130"/>
        <v>38711</v>
      </c>
      <c r="I78" s="25">
        <f t="shared" si="131"/>
        <v>8730</v>
      </c>
      <c r="J78" s="26">
        <v>2555</v>
      </c>
      <c r="K78" s="27">
        <v>3049</v>
      </c>
      <c r="L78" s="27">
        <v>3126</v>
      </c>
      <c r="M78" s="25">
        <f t="shared" si="139"/>
        <v>14594</v>
      </c>
      <c r="N78" s="26">
        <v>4045</v>
      </c>
      <c r="O78" s="27">
        <v>4475</v>
      </c>
      <c r="P78" s="27">
        <v>6074</v>
      </c>
      <c r="Q78" s="25">
        <f t="shared" si="140"/>
        <v>14991</v>
      </c>
      <c r="R78" s="26">
        <v>4081</v>
      </c>
      <c r="S78" s="27">
        <v>4761</v>
      </c>
      <c r="T78" s="27">
        <v>6149</v>
      </c>
      <c r="U78" s="25">
        <f t="shared" si="141"/>
        <v>15843</v>
      </c>
      <c r="V78" s="26">
        <v>4485</v>
      </c>
      <c r="W78" s="27">
        <v>4956</v>
      </c>
      <c r="X78" s="27">
        <v>6402</v>
      </c>
      <c r="Y78" s="25">
        <f t="shared" si="142"/>
        <v>15730</v>
      </c>
      <c r="Z78" s="26">
        <v>4473</v>
      </c>
      <c r="AA78" s="27">
        <v>4887</v>
      </c>
      <c r="AB78" s="27">
        <v>6370</v>
      </c>
      <c r="AC78" s="25">
        <f t="shared" si="143"/>
        <v>15702</v>
      </c>
      <c r="AD78" s="26">
        <v>4442</v>
      </c>
      <c r="AE78" s="27">
        <v>4990</v>
      </c>
      <c r="AF78" s="27">
        <v>6270</v>
      </c>
      <c r="AG78" s="25">
        <f t="shared" si="144"/>
        <v>12110</v>
      </c>
      <c r="AH78" s="26">
        <v>3668</v>
      </c>
      <c r="AI78" s="27">
        <v>4122</v>
      </c>
      <c r="AJ78" s="27">
        <v>4320</v>
      </c>
    </row>
    <row r="79" spans="2:36" ht="15" customHeight="1">
      <c r="B79" s="194"/>
      <c r="C79" s="202" t="s">
        <v>27</v>
      </c>
      <c r="D79" s="58" t="s">
        <v>28</v>
      </c>
      <c r="E79" s="59">
        <f>SUM(F79:H79)</f>
        <v>158102</v>
      </c>
      <c r="F79" s="60">
        <f>N76+R76+V76+Z76+AD76</f>
        <v>45015</v>
      </c>
      <c r="G79" s="61">
        <f>O76+S76+W76+AA76+AE76</f>
        <v>49206</v>
      </c>
      <c r="H79" s="61">
        <f>P76+T76+X76+AB76+AF76</f>
        <v>63881</v>
      </c>
      <c r="I79" s="59">
        <f t="shared" si="131"/>
        <v>0</v>
      </c>
      <c r="J79" s="60"/>
      <c r="K79" s="61"/>
      <c r="L79" s="61"/>
      <c r="M79" s="59">
        <f t="shared" si="139"/>
        <v>0</v>
      </c>
      <c r="N79" s="60"/>
      <c r="O79" s="61"/>
      <c r="P79" s="61"/>
      <c r="Q79" s="59">
        <f t="shared" si="140"/>
        <v>0</v>
      </c>
      <c r="R79" s="60"/>
      <c r="S79" s="61"/>
      <c r="T79" s="61"/>
      <c r="U79" s="59">
        <f t="shared" si="141"/>
        <v>0</v>
      </c>
      <c r="V79" s="60"/>
      <c r="W79" s="61"/>
      <c r="X79" s="61"/>
      <c r="Y79" s="59">
        <f t="shared" si="142"/>
        <v>0</v>
      </c>
      <c r="Z79" s="60"/>
      <c r="AA79" s="61"/>
      <c r="AB79" s="61"/>
      <c r="AC79" s="59">
        <f t="shared" si="143"/>
        <v>0</v>
      </c>
      <c r="AD79" s="60"/>
      <c r="AE79" s="61"/>
      <c r="AF79" s="61"/>
      <c r="AG79" s="59">
        <f t="shared" si="144"/>
        <v>0</v>
      </c>
      <c r="AH79" s="60"/>
      <c r="AI79" s="61"/>
      <c r="AJ79" s="61"/>
    </row>
    <row r="80" spans="2:36" ht="15" customHeight="1">
      <c r="B80" s="194"/>
      <c r="C80" s="202"/>
      <c r="D80" s="62" t="s">
        <v>29</v>
      </c>
      <c r="E80" s="63">
        <f>SUM(F80:H80)</f>
        <v>42518</v>
      </c>
      <c r="F80" s="64">
        <f>J76+AH76</f>
        <v>12631</v>
      </c>
      <c r="G80" s="65">
        <f>K76+AI76</f>
        <v>14561</v>
      </c>
      <c r="H80" s="65">
        <f>L76+AJ76</f>
        <v>15326</v>
      </c>
      <c r="I80" s="63">
        <f t="shared" si="131"/>
        <v>0</v>
      </c>
      <c r="J80" s="64"/>
      <c r="K80" s="65"/>
      <c r="L80" s="65"/>
      <c r="M80" s="63">
        <f t="shared" si="139"/>
        <v>0</v>
      </c>
      <c r="N80" s="64"/>
      <c r="O80" s="65"/>
      <c r="P80" s="65"/>
      <c r="Q80" s="63">
        <f t="shared" si="140"/>
        <v>0</v>
      </c>
      <c r="R80" s="64"/>
      <c r="S80" s="65"/>
      <c r="T80" s="65"/>
      <c r="U80" s="63">
        <f t="shared" si="141"/>
        <v>0</v>
      </c>
      <c r="V80" s="64"/>
      <c r="W80" s="65"/>
      <c r="X80" s="65"/>
      <c r="Y80" s="63">
        <f t="shared" si="142"/>
        <v>0</v>
      </c>
      <c r="Z80" s="64"/>
      <c r="AA80" s="65"/>
      <c r="AB80" s="65"/>
      <c r="AC80" s="63">
        <f t="shared" si="143"/>
        <v>0</v>
      </c>
      <c r="AD80" s="64"/>
      <c r="AE80" s="65"/>
      <c r="AF80" s="65"/>
      <c r="AG80" s="63">
        <f t="shared" si="144"/>
        <v>0</v>
      </c>
      <c r="AH80" s="64"/>
      <c r="AI80" s="65"/>
      <c r="AJ80" s="65"/>
    </row>
    <row r="81" spans="2:36" ht="15" customHeight="1">
      <c r="B81" s="194"/>
      <c r="C81" s="194" t="s">
        <v>5</v>
      </c>
      <c r="D81" s="4" t="s">
        <v>6</v>
      </c>
      <c r="E81" s="22">
        <f t="shared" ref="E81:H82" si="145">I81+M81+Q81+U81+Y81+AC81+AG81</f>
        <v>165428</v>
      </c>
      <c r="F81" s="23">
        <f t="shared" si="145"/>
        <v>47211</v>
      </c>
      <c r="G81" s="24">
        <f t="shared" si="145"/>
        <v>52112</v>
      </c>
      <c r="H81" s="24">
        <f t="shared" si="145"/>
        <v>66105</v>
      </c>
      <c r="I81" s="22">
        <f t="shared" si="131"/>
        <v>14040</v>
      </c>
      <c r="J81" s="23">
        <v>4129</v>
      </c>
      <c r="K81" s="24">
        <v>4811</v>
      </c>
      <c r="L81" s="24">
        <v>5100</v>
      </c>
      <c r="M81" s="22">
        <f t="shared" si="139"/>
        <v>25180</v>
      </c>
      <c r="N81" s="23">
        <v>7120</v>
      </c>
      <c r="O81" s="24">
        <v>7639</v>
      </c>
      <c r="P81" s="24">
        <v>10421</v>
      </c>
      <c r="Q81" s="22">
        <f t="shared" si="140"/>
        <v>25624</v>
      </c>
      <c r="R81" s="23">
        <v>7008</v>
      </c>
      <c r="S81" s="24">
        <v>8002</v>
      </c>
      <c r="T81" s="24">
        <v>10614</v>
      </c>
      <c r="U81" s="22">
        <f t="shared" si="141"/>
        <v>27130</v>
      </c>
      <c r="V81" s="23">
        <v>7689</v>
      </c>
      <c r="W81" s="24">
        <v>8414</v>
      </c>
      <c r="X81" s="24">
        <v>11027</v>
      </c>
      <c r="Y81" s="22">
        <f t="shared" si="142"/>
        <v>26630</v>
      </c>
      <c r="Z81" s="23">
        <v>7551</v>
      </c>
      <c r="AA81" s="24">
        <v>8232</v>
      </c>
      <c r="AB81" s="24">
        <v>10847</v>
      </c>
      <c r="AC81" s="22">
        <f t="shared" si="143"/>
        <v>26947</v>
      </c>
      <c r="AD81" s="23">
        <v>7673</v>
      </c>
      <c r="AE81" s="24">
        <v>8453</v>
      </c>
      <c r="AF81" s="24">
        <v>10821</v>
      </c>
      <c r="AG81" s="22">
        <f t="shared" si="144"/>
        <v>19877</v>
      </c>
      <c r="AH81" s="23">
        <v>6041</v>
      </c>
      <c r="AI81" s="24">
        <v>6561</v>
      </c>
      <c r="AJ81" s="24">
        <v>7275</v>
      </c>
    </row>
    <row r="82" spans="2:36" ht="15" customHeight="1">
      <c r="B82" s="194"/>
      <c r="C82" s="194"/>
      <c r="D82" s="5" t="s">
        <v>7</v>
      </c>
      <c r="E82" s="28">
        <f t="shared" si="145"/>
        <v>35192</v>
      </c>
      <c r="F82" s="29">
        <f t="shared" si="145"/>
        <v>10435</v>
      </c>
      <c r="G82" s="30">
        <f t="shared" si="145"/>
        <v>11655</v>
      </c>
      <c r="H82" s="30">
        <f t="shared" si="145"/>
        <v>13102</v>
      </c>
      <c r="I82" s="28">
        <f t="shared" si="131"/>
        <v>3634</v>
      </c>
      <c r="J82" s="29">
        <v>1000</v>
      </c>
      <c r="K82" s="30">
        <v>1368</v>
      </c>
      <c r="L82" s="30">
        <v>1266</v>
      </c>
      <c r="M82" s="28">
        <f t="shared" si="139"/>
        <v>4875</v>
      </c>
      <c r="N82" s="29">
        <v>1403</v>
      </c>
      <c r="O82" s="30">
        <v>1473</v>
      </c>
      <c r="P82" s="30">
        <v>1999</v>
      </c>
      <c r="Q82" s="28">
        <f t="shared" si="140"/>
        <v>5099</v>
      </c>
      <c r="R82" s="29">
        <v>1493</v>
      </c>
      <c r="S82" s="30">
        <v>1615</v>
      </c>
      <c r="T82" s="30">
        <v>1991</v>
      </c>
      <c r="U82" s="28">
        <f t="shared" si="141"/>
        <v>5446</v>
      </c>
      <c r="V82" s="29">
        <v>1555</v>
      </c>
      <c r="W82" s="30">
        <v>1815</v>
      </c>
      <c r="X82" s="30">
        <v>2076</v>
      </c>
      <c r="Y82" s="28">
        <f t="shared" si="142"/>
        <v>5710</v>
      </c>
      <c r="Z82" s="29">
        <v>1786</v>
      </c>
      <c r="AA82" s="30">
        <v>1828</v>
      </c>
      <c r="AB82" s="30">
        <v>2096</v>
      </c>
      <c r="AC82" s="28">
        <f t="shared" si="143"/>
        <v>5461</v>
      </c>
      <c r="AD82" s="29">
        <v>1737</v>
      </c>
      <c r="AE82" s="30">
        <v>1735</v>
      </c>
      <c r="AF82" s="30">
        <v>1989</v>
      </c>
      <c r="AG82" s="28">
        <f t="shared" si="144"/>
        <v>4967</v>
      </c>
      <c r="AH82" s="29">
        <v>1461</v>
      </c>
      <c r="AI82" s="30">
        <v>1821</v>
      </c>
      <c r="AJ82" s="30">
        <v>1685</v>
      </c>
    </row>
    <row r="83" spans="2:36" ht="15" customHeight="1">
      <c r="B83" s="194"/>
      <c r="C83" s="194"/>
      <c r="D83" s="113" t="s">
        <v>8</v>
      </c>
      <c r="E83" s="49">
        <f>E82/E76</f>
        <v>0.1754162097497757</v>
      </c>
      <c r="F83" s="50">
        <f t="shared" ref="F83:H83" si="146">F82/F76</f>
        <v>0.18101863095444609</v>
      </c>
      <c r="G83" s="51">
        <f t="shared" si="146"/>
        <v>0.1827747894679066</v>
      </c>
      <c r="H83" s="51">
        <f t="shared" si="146"/>
        <v>0.16541467294557299</v>
      </c>
      <c r="I83" s="49">
        <f>I82/I76</f>
        <v>0.20561276451284372</v>
      </c>
      <c r="J83" s="50">
        <f t="shared" ref="J83:L83" si="147">J82/J76</f>
        <v>0.19496977968414897</v>
      </c>
      <c r="K83" s="51">
        <f t="shared" si="147"/>
        <v>0.22139504774235313</v>
      </c>
      <c r="L83" s="51">
        <f t="shared" si="147"/>
        <v>0.19886899151743639</v>
      </c>
      <c r="M83" s="49">
        <f>M82/M76</f>
        <v>0.1622026285143903</v>
      </c>
      <c r="N83" s="50">
        <f t="shared" ref="N83:P83" si="148">N82/N76</f>
        <v>0.16461339903789746</v>
      </c>
      <c r="O83" s="51">
        <f t="shared" si="148"/>
        <v>0.16165496049165934</v>
      </c>
      <c r="P83" s="51">
        <f t="shared" si="148"/>
        <v>0.16095008051529791</v>
      </c>
      <c r="Q83" s="49">
        <f>Q82/Q76</f>
        <v>0.16596686521498552</v>
      </c>
      <c r="R83" s="50">
        <f t="shared" ref="R83:T83" si="149">R82/R76</f>
        <v>0.17562639689448301</v>
      </c>
      <c r="S83" s="51">
        <f t="shared" si="149"/>
        <v>0.16793178745970677</v>
      </c>
      <c r="T83" s="51">
        <f t="shared" si="149"/>
        <v>0.1579531931773106</v>
      </c>
      <c r="U83" s="49">
        <f>U82/U76</f>
        <v>0.16717829076620824</v>
      </c>
      <c r="V83" s="50">
        <f t="shared" ref="V83:X83" si="150">V82/V76</f>
        <v>0.16821722198182604</v>
      </c>
      <c r="W83" s="51">
        <f t="shared" si="150"/>
        <v>0.17743669957962654</v>
      </c>
      <c r="X83" s="51">
        <f t="shared" si="150"/>
        <v>0.15843699916049758</v>
      </c>
      <c r="Y83" s="49">
        <f>Y82/Y76</f>
        <v>0.17656153370439084</v>
      </c>
      <c r="Z83" s="50">
        <f t="shared" ref="Z83:AB83" si="151">Z82/Z76</f>
        <v>0.19128199635857343</v>
      </c>
      <c r="AA83" s="51">
        <f t="shared" si="151"/>
        <v>0.18170974155069583</v>
      </c>
      <c r="AB83" s="51">
        <f t="shared" si="151"/>
        <v>0.16194081743027119</v>
      </c>
      <c r="AC83" s="49">
        <f>AC82/AC76</f>
        <v>0.16850777585781287</v>
      </c>
      <c r="AD83" s="50">
        <f t="shared" ref="AD83:AF83" si="152">AD82/AD76</f>
        <v>0.18459086078639744</v>
      </c>
      <c r="AE83" s="51">
        <f t="shared" si="152"/>
        <v>0.17029839026305457</v>
      </c>
      <c r="AF83" s="51">
        <f t="shared" si="152"/>
        <v>0.15526932084309134</v>
      </c>
      <c r="AG83" s="49">
        <f>AG82/AG76</f>
        <v>0.19992754789888906</v>
      </c>
      <c r="AH83" s="50">
        <f t="shared" ref="AH83:AJ83" si="153">AH82/AH76</f>
        <v>0.19474806718208479</v>
      </c>
      <c r="AI83" s="51">
        <f t="shared" si="153"/>
        <v>0.21725125268432355</v>
      </c>
      <c r="AJ83" s="51">
        <f t="shared" si="153"/>
        <v>0.18805803571428573</v>
      </c>
    </row>
    <row r="84" spans="2:36" ht="15" customHeight="1">
      <c r="B84" s="194" t="s">
        <v>13</v>
      </c>
      <c r="C84" s="195" t="s">
        <v>10</v>
      </c>
      <c r="D84" s="195"/>
      <c r="E84" s="19">
        <f t="shared" ref="E84:H86" si="154">I84+M84+Q84+U84+Y84+AC84+AG84</f>
        <v>108212042</v>
      </c>
      <c r="F84" s="20">
        <f t="shared" si="154"/>
        <v>34154200</v>
      </c>
      <c r="G84" s="21">
        <f t="shared" si="154"/>
        <v>34327521</v>
      </c>
      <c r="H84" s="21">
        <f t="shared" si="154"/>
        <v>39730321</v>
      </c>
      <c r="I84" s="19">
        <f>SUM(J84:L84)</f>
        <v>9387317</v>
      </c>
      <c r="J84" s="20">
        <f>J85+J86</f>
        <v>2953434</v>
      </c>
      <c r="K84" s="21">
        <f t="shared" ref="K84:L84" si="155">K85+K86</f>
        <v>3308388</v>
      </c>
      <c r="L84" s="21">
        <f t="shared" si="155"/>
        <v>3125495</v>
      </c>
      <c r="M84" s="19">
        <f>SUM(N84:P84)</f>
        <v>16540425</v>
      </c>
      <c r="N84" s="20">
        <f>N85+N86</f>
        <v>5231729</v>
      </c>
      <c r="O84" s="21">
        <f t="shared" ref="O84:P84" si="156">O85+O86</f>
        <v>5053530</v>
      </c>
      <c r="P84" s="21">
        <f t="shared" si="156"/>
        <v>6255166</v>
      </c>
      <c r="Q84" s="19">
        <f>SUM(R84:T84)</f>
        <v>16534241</v>
      </c>
      <c r="R84" s="20">
        <f>R85+R86</f>
        <v>5019618</v>
      </c>
      <c r="S84" s="21">
        <f t="shared" ref="S84:T84" si="157">S85+S86</f>
        <v>5195151</v>
      </c>
      <c r="T84" s="21">
        <f t="shared" si="157"/>
        <v>6319472</v>
      </c>
      <c r="U84" s="19">
        <f>SUM(V84:X84)</f>
        <v>17538647</v>
      </c>
      <c r="V84" s="20">
        <f>V85+V86</f>
        <v>5495432</v>
      </c>
      <c r="W84" s="21">
        <f t="shared" ref="W84:X84" si="158">W85+W86</f>
        <v>5448456</v>
      </c>
      <c r="X84" s="21">
        <f t="shared" si="158"/>
        <v>6594759</v>
      </c>
      <c r="Y84" s="19">
        <f>SUM(Z84:AB84)</f>
        <v>17312572</v>
      </c>
      <c r="Z84" s="20">
        <f>Z85+Z86</f>
        <v>5377719</v>
      </c>
      <c r="AA84" s="21">
        <f t="shared" ref="AA84:AB84" si="159">AA85+AA86</f>
        <v>5393119</v>
      </c>
      <c r="AB84" s="21">
        <f t="shared" si="159"/>
        <v>6541734</v>
      </c>
      <c r="AC84" s="19">
        <f>SUM(AD84:AF84)</f>
        <v>17861528</v>
      </c>
      <c r="AD84" s="20">
        <f>AD85+AD86</f>
        <v>5721057</v>
      </c>
      <c r="AE84" s="21">
        <f t="shared" ref="AE84:AF84" si="160">AE85+AE86</f>
        <v>5631183</v>
      </c>
      <c r="AF84" s="21">
        <f t="shared" si="160"/>
        <v>6509288</v>
      </c>
      <c r="AG84" s="19">
        <f>SUM(AH84:AJ84)</f>
        <v>13037312</v>
      </c>
      <c r="AH84" s="20">
        <f>AH85+AH86</f>
        <v>4355211</v>
      </c>
      <c r="AI84" s="21">
        <f t="shared" ref="AI84:AJ84" si="161">AI85+AI86</f>
        <v>4297694</v>
      </c>
      <c r="AJ84" s="21">
        <f t="shared" si="161"/>
        <v>4384407</v>
      </c>
    </row>
    <row r="85" spans="2:36" ht="15" customHeight="1">
      <c r="B85" s="194"/>
      <c r="C85" s="196" t="s">
        <v>11</v>
      </c>
      <c r="D85" s="196"/>
      <c r="E85" s="52">
        <f t="shared" si="154"/>
        <v>106611842</v>
      </c>
      <c r="F85" s="53">
        <f t="shared" si="154"/>
        <v>33593500</v>
      </c>
      <c r="G85" s="54">
        <f t="shared" si="154"/>
        <v>33813371</v>
      </c>
      <c r="H85" s="54">
        <f t="shared" si="154"/>
        <v>39204971</v>
      </c>
      <c r="I85" s="52">
        <f>SUM(J85:L85)</f>
        <v>9131817</v>
      </c>
      <c r="J85" s="53">
        <v>2906634</v>
      </c>
      <c r="K85" s="54">
        <v>3199588</v>
      </c>
      <c r="L85" s="54">
        <v>3025595</v>
      </c>
      <c r="M85" s="52">
        <f t="shared" ref="M85:M86" si="162">SUM(N85:P85)</f>
        <v>16277625</v>
      </c>
      <c r="N85" s="53">
        <v>5136929</v>
      </c>
      <c r="O85" s="54">
        <v>4968280</v>
      </c>
      <c r="P85" s="54">
        <v>6172416</v>
      </c>
      <c r="Q85" s="52">
        <f t="shared" ref="Q85:Q86" si="163">SUM(R85:T85)</f>
        <v>16289391</v>
      </c>
      <c r="R85" s="53">
        <v>4967318</v>
      </c>
      <c r="S85" s="54">
        <v>5091901</v>
      </c>
      <c r="T85" s="54">
        <v>6230172</v>
      </c>
      <c r="U85" s="52">
        <f t="shared" ref="U85:U86" si="164">SUM(V85:X85)</f>
        <v>17246597</v>
      </c>
      <c r="V85" s="53">
        <v>5322782</v>
      </c>
      <c r="W85" s="26">
        <v>5417956</v>
      </c>
      <c r="X85" s="27">
        <v>6505859</v>
      </c>
      <c r="Y85" s="52">
        <f t="shared" ref="Y85:Y86" si="165">SUM(Z85:AB85)</f>
        <v>17143672</v>
      </c>
      <c r="Z85" s="53">
        <v>5330319</v>
      </c>
      <c r="AA85" s="54">
        <v>5362719</v>
      </c>
      <c r="AB85" s="54">
        <v>6450634</v>
      </c>
      <c r="AC85" s="52">
        <f t="shared" ref="AC85:AC86" si="166">SUM(AD85:AF85)</f>
        <v>17628078</v>
      </c>
      <c r="AD85" s="53">
        <v>5614907</v>
      </c>
      <c r="AE85" s="54">
        <v>5531533</v>
      </c>
      <c r="AF85" s="54">
        <v>6481638</v>
      </c>
      <c r="AG85" s="52">
        <f t="shared" ref="AG85:AG86" si="167">SUM(AH85:AJ85)</f>
        <v>12894662</v>
      </c>
      <c r="AH85" s="53">
        <v>4314611</v>
      </c>
      <c r="AI85" s="54">
        <v>4241394</v>
      </c>
      <c r="AJ85" s="54">
        <v>4338657</v>
      </c>
    </row>
    <row r="86" spans="2:36" ht="15" customHeight="1">
      <c r="B86" s="194"/>
      <c r="C86" s="197" t="s">
        <v>12</v>
      </c>
      <c r="D86" s="197"/>
      <c r="E86" s="25">
        <f t="shared" si="154"/>
        <v>1600200</v>
      </c>
      <c r="F86" s="26">
        <f t="shared" si="154"/>
        <v>560700</v>
      </c>
      <c r="G86" s="27">
        <f t="shared" si="154"/>
        <v>514150</v>
      </c>
      <c r="H86" s="27">
        <f t="shared" si="154"/>
        <v>525350</v>
      </c>
      <c r="I86" s="25">
        <f>SUM(J86:L86)</f>
        <v>255500</v>
      </c>
      <c r="J86" s="26">
        <v>46800</v>
      </c>
      <c r="K86" s="27">
        <v>108800</v>
      </c>
      <c r="L86" s="27">
        <v>99900</v>
      </c>
      <c r="M86" s="25">
        <f t="shared" si="162"/>
        <v>262800</v>
      </c>
      <c r="N86" s="26">
        <v>94800</v>
      </c>
      <c r="O86" s="27">
        <v>85250</v>
      </c>
      <c r="P86" s="27">
        <v>82750</v>
      </c>
      <c r="Q86" s="25">
        <f t="shared" si="163"/>
        <v>244850</v>
      </c>
      <c r="R86" s="26">
        <v>52300</v>
      </c>
      <c r="S86" s="27">
        <v>103250</v>
      </c>
      <c r="T86" s="27">
        <v>89300</v>
      </c>
      <c r="U86" s="25">
        <f t="shared" si="164"/>
        <v>292050</v>
      </c>
      <c r="V86" s="26">
        <v>172650</v>
      </c>
      <c r="W86" s="27">
        <v>30500</v>
      </c>
      <c r="X86" s="27">
        <v>88900</v>
      </c>
      <c r="Y86" s="25">
        <f t="shared" si="165"/>
        <v>168900</v>
      </c>
      <c r="Z86" s="26">
        <v>47400</v>
      </c>
      <c r="AA86" s="27">
        <v>30400</v>
      </c>
      <c r="AB86" s="27">
        <v>91100</v>
      </c>
      <c r="AC86" s="25">
        <f t="shared" si="166"/>
        <v>233450</v>
      </c>
      <c r="AD86" s="26">
        <v>106150</v>
      </c>
      <c r="AE86" s="27">
        <v>99650</v>
      </c>
      <c r="AF86" s="27">
        <v>27650</v>
      </c>
      <c r="AG86" s="25">
        <f t="shared" si="167"/>
        <v>142650</v>
      </c>
      <c r="AH86" s="26">
        <v>40600</v>
      </c>
      <c r="AI86" s="27">
        <v>56300</v>
      </c>
      <c r="AJ86" s="27">
        <v>45750</v>
      </c>
    </row>
    <row r="87" spans="2:36" ht="15" customHeight="1">
      <c r="B87" s="203" t="s">
        <v>40</v>
      </c>
      <c r="C87" s="203"/>
      <c r="D87" s="203"/>
      <c r="E87" s="203" t="s">
        <v>108</v>
      </c>
      <c r="F87" s="203"/>
      <c r="G87" s="203"/>
      <c r="H87" s="203"/>
      <c r="I87" s="226">
        <v>45130</v>
      </c>
      <c r="J87" s="227"/>
      <c r="K87" s="227"/>
      <c r="L87" s="228"/>
      <c r="M87" s="223">
        <v>45131</v>
      </c>
      <c r="N87" s="224"/>
      <c r="O87" s="224"/>
      <c r="P87" s="225"/>
      <c r="Q87" s="223">
        <v>45132</v>
      </c>
      <c r="R87" s="224"/>
      <c r="S87" s="224"/>
      <c r="T87" s="225"/>
      <c r="U87" s="229">
        <v>45133</v>
      </c>
      <c r="V87" s="230"/>
      <c r="W87" s="230"/>
      <c r="X87" s="231"/>
      <c r="Y87" s="223">
        <v>45134</v>
      </c>
      <c r="Z87" s="224"/>
      <c r="AA87" s="224"/>
      <c r="AB87" s="225"/>
      <c r="AC87" s="223">
        <v>45135</v>
      </c>
      <c r="AD87" s="224"/>
      <c r="AE87" s="224"/>
      <c r="AF87" s="225"/>
      <c r="AG87" s="232">
        <v>45136</v>
      </c>
      <c r="AH87" s="233"/>
      <c r="AI87" s="233"/>
      <c r="AJ87" s="234"/>
    </row>
    <row r="88" spans="2:36" ht="15" customHeight="1">
      <c r="B88" s="201" t="s">
        <v>0</v>
      </c>
      <c r="C88" s="201"/>
      <c r="D88" s="201"/>
      <c r="E88" s="6" t="s">
        <v>41</v>
      </c>
      <c r="F88" s="7" t="s">
        <v>17</v>
      </c>
      <c r="G88" s="114" t="s">
        <v>42</v>
      </c>
      <c r="H88" s="16" t="s">
        <v>43</v>
      </c>
      <c r="I88" s="10" t="s">
        <v>14</v>
      </c>
      <c r="J88" s="11" t="s">
        <v>16</v>
      </c>
      <c r="K88" s="12" t="s">
        <v>18</v>
      </c>
      <c r="L88" s="12" t="s">
        <v>20</v>
      </c>
      <c r="M88" s="10" t="s">
        <v>14</v>
      </c>
      <c r="N88" s="11" t="s">
        <v>16</v>
      </c>
      <c r="O88" s="12" t="s">
        <v>18</v>
      </c>
      <c r="P88" s="12" t="s">
        <v>20</v>
      </c>
      <c r="Q88" s="10" t="s">
        <v>14</v>
      </c>
      <c r="R88" s="11" t="s">
        <v>16</v>
      </c>
      <c r="S88" s="12" t="s">
        <v>18</v>
      </c>
      <c r="T88" s="12" t="s">
        <v>20</v>
      </c>
      <c r="U88" s="10" t="s">
        <v>14</v>
      </c>
      <c r="V88" s="11" t="s">
        <v>16</v>
      </c>
      <c r="W88" s="12" t="s">
        <v>18</v>
      </c>
      <c r="X88" s="12" t="s">
        <v>20</v>
      </c>
      <c r="Y88" s="10" t="s">
        <v>14</v>
      </c>
      <c r="Z88" s="11" t="s">
        <v>16</v>
      </c>
      <c r="AA88" s="12" t="s">
        <v>18</v>
      </c>
      <c r="AB88" s="12" t="s">
        <v>20</v>
      </c>
      <c r="AC88" s="10" t="s">
        <v>14</v>
      </c>
      <c r="AD88" s="11" t="s">
        <v>16</v>
      </c>
      <c r="AE88" s="12" t="s">
        <v>18</v>
      </c>
      <c r="AF88" s="12" t="s">
        <v>20</v>
      </c>
      <c r="AG88" s="10" t="s">
        <v>14</v>
      </c>
      <c r="AH88" s="11" t="s">
        <v>16</v>
      </c>
      <c r="AI88" s="12" t="s">
        <v>18</v>
      </c>
      <c r="AJ88" s="12" t="s">
        <v>20</v>
      </c>
    </row>
    <row r="89" spans="2:36" ht="15" customHeight="1">
      <c r="B89" s="194" t="s">
        <v>9</v>
      </c>
      <c r="C89" s="195" t="s">
        <v>1</v>
      </c>
      <c r="D89" s="195"/>
      <c r="E89" s="19">
        <f t="shared" ref="E89:H91" si="168">I89+M89+Q89+U89+Y89+AC89+AG89</f>
        <v>191520</v>
      </c>
      <c r="F89" s="20">
        <f>J89+N89+R89+V89+Z89+AD89+AH89</f>
        <v>54152</v>
      </c>
      <c r="G89" s="21">
        <f t="shared" si="168"/>
        <v>61745</v>
      </c>
      <c r="H89" s="21">
        <f t="shared" si="168"/>
        <v>75623</v>
      </c>
      <c r="I89" s="19">
        <f t="shared" ref="I89:I95" si="169">SUM(J89:L89)</f>
        <v>15362</v>
      </c>
      <c r="J89" s="20">
        <f>J90+J91</f>
        <v>4437</v>
      </c>
      <c r="K89" s="21">
        <f t="shared" ref="K89:L89" si="170">K90+K91</f>
        <v>5329</v>
      </c>
      <c r="L89" s="21">
        <f t="shared" si="170"/>
        <v>5596</v>
      </c>
      <c r="M89" s="19">
        <f>SUM(N89:P89)</f>
        <v>29801</v>
      </c>
      <c r="N89" s="20">
        <f>N90+N91</f>
        <v>8419</v>
      </c>
      <c r="O89" s="21">
        <f t="shared" ref="O89:P89" si="171">O90+O91</f>
        <v>9392</v>
      </c>
      <c r="P89" s="21">
        <f t="shared" si="171"/>
        <v>11990</v>
      </c>
      <c r="Q89" s="19">
        <f>SUM(R89:T89)</f>
        <v>30086</v>
      </c>
      <c r="R89" s="20">
        <f>R90+R91</f>
        <v>8397</v>
      </c>
      <c r="S89" s="21">
        <f t="shared" ref="S89:T89" si="172">S90+S91</f>
        <v>9488</v>
      </c>
      <c r="T89" s="21">
        <f t="shared" si="172"/>
        <v>12201</v>
      </c>
      <c r="U89" s="19">
        <f>SUM(V89:X89)</f>
        <v>30581</v>
      </c>
      <c r="V89" s="20">
        <f>V90+V91</f>
        <v>8397</v>
      </c>
      <c r="W89" s="21">
        <f t="shared" ref="W89:X89" si="173">W90+W91</f>
        <v>9622</v>
      </c>
      <c r="X89" s="21">
        <f t="shared" si="173"/>
        <v>12562</v>
      </c>
      <c r="Y89" s="19">
        <f>SUM(Z89:AB89)</f>
        <v>30939</v>
      </c>
      <c r="Z89" s="20">
        <f>Z90+Z91</f>
        <v>8754</v>
      </c>
      <c r="AA89" s="21">
        <f t="shared" ref="AA89:AB89" si="174">AA90+AA91</f>
        <v>9882</v>
      </c>
      <c r="AB89" s="21">
        <f t="shared" si="174"/>
        <v>12303</v>
      </c>
      <c r="AC89" s="19">
        <f>SUM(AD89:AF89)</f>
        <v>31263</v>
      </c>
      <c r="AD89" s="20">
        <f>AD90+AD91</f>
        <v>8787</v>
      </c>
      <c r="AE89" s="21">
        <f t="shared" ref="AE89:AF89" si="175">AE90+AE91</f>
        <v>10028</v>
      </c>
      <c r="AF89" s="21">
        <f t="shared" si="175"/>
        <v>12448</v>
      </c>
      <c r="AG89" s="19">
        <f>SUM(AH89:AJ89)</f>
        <v>23488</v>
      </c>
      <c r="AH89" s="20">
        <f>AH90+AH91</f>
        <v>6961</v>
      </c>
      <c r="AI89" s="21">
        <f t="shared" ref="AI89:AJ89" si="176">AI90+AI91</f>
        <v>8004</v>
      </c>
      <c r="AJ89" s="21">
        <f t="shared" si="176"/>
        <v>8523</v>
      </c>
    </row>
    <row r="90" spans="2:36" ht="15" customHeight="1">
      <c r="B90" s="194"/>
      <c r="C90" s="194" t="s">
        <v>2</v>
      </c>
      <c r="D90" s="4" t="s">
        <v>3</v>
      </c>
      <c r="E90" s="22">
        <f t="shared" si="168"/>
        <v>98577</v>
      </c>
      <c r="F90" s="23">
        <f t="shared" si="168"/>
        <v>28179</v>
      </c>
      <c r="G90" s="24">
        <f t="shared" si="168"/>
        <v>31753</v>
      </c>
      <c r="H90" s="24">
        <f>L90+P90+T90+X90+AB90+AF90+AJ90</f>
        <v>38645</v>
      </c>
      <c r="I90" s="22">
        <f t="shared" si="169"/>
        <v>7846</v>
      </c>
      <c r="J90" s="23">
        <v>2218</v>
      </c>
      <c r="K90" s="24">
        <v>2733</v>
      </c>
      <c r="L90" s="24">
        <v>2895</v>
      </c>
      <c r="M90" s="22">
        <f t="shared" ref="M90:M95" si="177">SUM(N90:P90)</f>
        <v>15324</v>
      </c>
      <c r="N90" s="23">
        <v>4415</v>
      </c>
      <c r="O90" s="24">
        <v>4780</v>
      </c>
      <c r="P90" s="24">
        <v>6129</v>
      </c>
      <c r="Q90" s="22">
        <f t="shared" ref="Q90:Q95" si="178">SUM(R90:T90)</f>
        <v>15543</v>
      </c>
      <c r="R90" s="23">
        <v>4366</v>
      </c>
      <c r="S90" s="24">
        <v>4890</v>
      </c>
      <c r="T90" s="24">
        <v>6287</v>
      </c>
      <c r="U90" s="22">
        <f t="shared" ref="U90:U95" si="179">SUM(V90:X90)</f>
        <v>15779</v>
      </c>
      <c r="V90" s="23">
        <v>4418</v>
      </c>
      <c r="W90" s="24">
        <v>4944</v>
      </c>
      <c r="X90" s="24">
        <v>6417</v>
      </c>
      <c r="Y90" s="22">
        <f t="shared" ref="Y90:Y95" si="180">SUM(Z90:AB90)</f>
        <v>15900</v>
      </c>
      <c r="Z90" s="23">
        <v>4561</v>
      </c>
      <c r="AA90" s="24">
        <v>5106</v>
      </c>
      <c r="AB90" s="24">
        <v>6233</v>
      </c>
      <c r="AC90" s="22">
        <f t="shared" ref="AC90:AC95" si="181">SUM(AD90:AF90)</f>
        <v>16111</v>
      </c>
      <c r="AD90" s="23">
        <v>4616</v>
      </c>
      <c r="AE90" s="24">
        <v>5162</v>
      </c>
      <c r="AF90" s="24">
        <v>6333</v>
      </c>
      <c r="AG90" s="22">
        <f t="shared" ref="AG90:AG95" si="182">SUM(AH90:AJ90)</f>
        <v>12074</v>
      </c>
      <c r="AH90" s="23">
        <v>3585</v>
      </c>
      <c r="AI90" s="24">
        <v>4138</v>
      </c>
      <c r="AJ90" s="24">
        <v>4351</v>
      </c>
    </row>
    <row r="91" spans="2:36" ht="15" customHeight="1">
      <c r="B91" s="194"/>
      <c r="C91" s="194"/>
      <c r="D91" s="113" t="s">
        <v>4</v>
      </c>
      <c r="E91" s="25">
        <f t="shared" si="168"/>
        <v>92943</v>
      </c>
      <c r="F91" s="26">
        <f t="shared" si="168"/>
        <v>25973</v>
      </c>
      <c r="G91" s="27">
        <f t="shared" si="168"/>
        <v>29992</v>
      </c>
      <c r="H91" s="27">
        <f t="shared" si="168"/>
        <v>36978</v>
      </c>
      <c r="I91" s="25">
        <f t="shared" si="169"/>
        <v>7516</v>
      </c>
      <c r="J91" s="26">
        <v>2219</v>
      </c>
      <c r="K91" s="27">
        <v>2596</v>
      </c>
      <c r="L91" s="27">
        <v>2701</v>
      </c>
      <c r="M91" s="25">
        <f t="shared" si="177"/>
        <v>14477</v>
      </c>
      <c r="N91" s="26">
        <v>4004</v>
      </c>
      <c r="O91" s="27">
        <v>4612</v>
      </c>
      <c r="P91" s="27">
        <v>5861</v>
      </c>
      <c r="Q91" s="25">
        <f t="shared" si="178"/>
        <v>14543</v>
      </c>
      <c r="R91" s="26">
        <v>4031</v>
      </c>
      <c r="S91" s="27">
        <v>4598</v>
      </c>
      <c r="T91" s="27">
        <v>5914</v>
      </c>
      <c r="U91" s="25">
        <f t="shared" si="179"/>
        <v>14802</v>
      </c>
      <c r="V91" s="26">
        <v>3979</v>
      </c>
      <c r="W91" s="27">
        <v>4678</v>
      </c>
      <c r="X91" s="27">
        <v>6145</v>
      </c>
      <c r="Y91" s="25">
        <f t="shared" si="180"/>
        <v>15039</v>
      </c>
      <c r="Z91" s="26">
        <v>4193</v>
      </c>
      <c r="AA91" s="27">
        <v>4776</v>
      </c>
      <c r="AB91" s="27">
        <v>6070</v>
      </c>
      <c r="AC91" s="25">
        <f t="shared" si="181"/>
        <v>15152</v>
      </c>
      <c r="AD91" s="26">
        <v>4171</v>
      </c>
      <c r="AE91" s="27">
        <v>4866</v>
      </c>
      <c r="AF91" s="27">
        <v>6115</v>
      </c>
      <c r="AG91" s="25">
        <f t="shared" si="182"/>
        <v>11414</v>
      </c>
      <c r="AH91" s="26">
        <v>3376</v>
      </c>
      <c r="AI91" s="27">
        <v>3866</v>
      </c>
      <c r="AJ91" s="27">
        <v>4172</v>
      </c>
    </row>
    <row r="92" spans="2:36" ht="15" customHeight="1">
      <c r="B92" s="194"/>
      <c r="C92" s="202" t="s">
        <v>27</v>
      </c>
      <c r="D92" s="58" t="s">
        <v>28</v>
      </c>
      <c r="E92" s="59">
        <f>SUM(F92:H92)</f>
        <v>152670</v>
      </c>
      <c r="F92" s="60">
        <f>N89+R89+V89+Z89+AD89</f>
        <v>42754</v>
      </c>
      <c r="G92" s="60">
        <f>O89+S89+W89+AA89+AE89</f>
        <v>48412</v>
      </c>
      <c r="H92" s="60">
        <f>P89+T89+X89+AB89+AF89</f>
        <v>61504</v>
      </c>
      <c r="I92" s="59">
        <f t="shared" si="169"/>
        <v>0</v>
      </c>
      <c r="J92" s="60"/>
      <c r="K92" s="61"/>
      <c r="L92" s="61"/>
      <c r="M92" s="59">
        <f t="shared" si="177"/>
        <v>0</v>
      </c>
      <c r="N92" s="60"/>
      <c r="O92" s="61"/>
      <c r="P92" s="61"/>
      <c r="Q92" s="59">
        <f t="shared" si="178"/>
        <v>0</v>
      </c>
      <c r="R92" s="60"/>
      <c r="S92" s="61"/>
      <c r="T92" s="61"/>
      <c r="U92" s="59">
        <f t="shared" si="179"/>
        <v>0</v>
      </c>
      <c r="V92" s="60"/>
      <c r="W92" s="61"/>
      <c r="X92" s="61"/>
      <c r="Y92" s="59">
        <f t="shared" si="180"/>
        <v>0</v>
      </c>
      <c r="Z92" s="60"/>
      <c r="AA92" s="61"/>
      <c r="AB92" s="61"/>
      <c r="AC92" s="59">
        <f t="shared" si="181"/>
        <v>0</v>
      </c>
      <c r="AD92" s="60"/>
      <c r="AE92" s="61"/>
      <c r="AF92" s="61"/>
      <c r="AG92" s="59">
        <f t="shared" si="182"/>
        <v>0</v>
      </c>
      <c r="AH92" s="60"/>
      <c r="AI92" s="61"/>
      <c r="AJ92" s="61"/>
    </row>
    <row r="93" spans="2:36" ht="15" customHeight="1">
      <c r="B93" s="194"/>
      <c r="C93" s="202"/>
      <c r="D93" s="62" t="s">
        <v>29</v>
      </c>
      <c r="E93" s="63">
        <f>SUM(F93:H93)</f>
        <v>38850</v>
      </c>
      <c r="F93" s="64">
        <f>J89+AH89</f>
        <v>11398</v>
      </c>
      <c r="G93" s="64">
        <f>K89+AI89</f>
        <v>13333</v>
      </c>
      <c r="H93" s="64">
        <f>L89+AJ89</f>
        <v>14119</v>
      </c>
      <c r="I93" s="63">
        <f t="shared" si="169"/>
        <v>0</v>
      </c>
      <c r="J93" s="64"/>
      <c r="K93" s="65"/>
      <c r="L93" s="65"/>
      <c r="M93" s="63">
        <f t="shared" si="177"/>
        <v>0</v>
      </c>
      <c r="N93" s="64"/>
      <c r="O93" s="65"/>
      <c r="P93" s="65"/>
      <c r="Q93" s="63">
        <f t="shared" si="178"/>
        <v>0</v>
      </c>
      <c r="R93" s="64"/>
      <c r="S93" s="65"/>
      <c r="T93" s="65"/>
      <c r="U93" s="63">
        <f t="shared" si="179"/>
        <v>0</v>
      </c>
      <c r="V93" s="64"/>
      <c r="W93" s="65"/>
      <c r="X93" s="65"/>
      <c r="Y93" s="63">
        <f t="shared" si="180"/>
        <v>0</v>
      </c>
      <c r="Z93" s="64"/>
      <c r="AA93" s="65"/>
      <c r="AB93" s="65"/>
      <c r="AC93" s="63">
        <f t="shared" si="181"/>
        <v>0</v>
      </c>
      <c r="AD93" s="64"/>
      <c r="AE93" s="65"/>
      <c r="AF93" s="65"/>
      <c r="AG93" s="63">
        <f t="shared" si="182"/>
        <v>0</v>
      </c>
      <c r="AH93" s="64"/>
      <c r="AI93" s="65"/>
      <c r="AJ93" s="65"/>
    </row>
    <row r="94" spans="2:36" ht="15" customHeight="1">
      <c r="B94" s="194"/>
      <c r="C94" s="194" t="s">
        <v>5</v>
      </c>
      <c r="D94" s="4" t="s">
        <v>6</v>
      </c>
      <c r="E94" s="22">
        <f t="shared" ref="E94:H95" si="183">I94+M94+Q94+U94+Y94+AC94+AG94</f>
        <v>157749</v>
      </c>
      <c r="F94" s="23">
        <f t="shared" si="183"/>
        <v>43890</v>
      </c>
      <c r="G94" s="24">
        <f t="shared" si="183"/>
        <v>50751</v>
      </c>
      <c r="H94" s="24">
        <f t="shared" si="183"/>
        <v>63108</v>
      </c>
      <c r="I94" s="22">
        <f t="shared" si="169"/>
        <v>12404</v>
      </c>
      <c r="J94" s="23">
        <v>3584</v>
      </c>
      <c r="K94" s="24">
        <v>4285</v>
      </c>
      <c r="L94" s="24">
        <v>4535</v>
      </c>
      <c r="M94" s="22">
        <f t="shared" si="177"/>
        <v>24808</v>
      </c>
      <c r="N94" s="23">
        <v>6937</v>
      </c>
      <c r="O94" s="24">
        <v>7764</v>
      </c>
      <c r="P94" s="24">
        <v>10107</v>
      </c>
      <c r="Q94" s="22">
        <f t="shared" si="178"/>
        <v>24838</v>
      </c>
      <c r="R94" s="23">
        <v>6814</v>
      </c>
      <c r="S94" s="24">
        <v>7791</v>
      </c>
      <c r="T94" s="24">
        <v>10233</v>
      </c>
      <c r="U94" s="22">
        <f t="shared" si="179"/>
        <v>25275</v>
      </c>
      <c r="V94" s="23">
        <v>6836</v>
      </c>
      <c r="W94" s="24">
        <v>7980</v>
      </c>
      <c r="X94" s="24">
        <v>10459</v>
      </c>
      <c r="Y94" s="22">
        <f t="shared" si="180"/>
        <v>25611</v>
      </c>
      <c r="Z94" s="23">
        <v>7095</v>
      </c>
      <c r="AA94" s="24">
        <v>8188</v>
      </c>
      <c r="AB94" s="24">
        <v>10328</v>
      </c>
      <c r="AC94" s="22">
        <f t="shared" si="181"/>
        <v>25841</v>
      </c>
      <c r="AD94" s="23">
        <v>7083</v>
      </c>
      <c r="AE94" s="24">
        <v>8298</v>
      </c>
      <c r="AF94" s="24">
        <v>10460</v>
      </c>
      <c r="AG94" s="22">
        <f t="shared" si="182"/>
        <v>18972</v>
      </c>
      <c r="AH94" s="23">
        <v>5541</v>
      </c>
      <c r="AI94" s="24">
        <v>6445</v>
      </c>
      <c r="AJ94" s="24">
        <v>6986</v>
      </c>
    </row>
    <row r="95" spans="2:36" ht="15" customHeight="1">
      <c r="B95" s="194"/>
      <c r="C95" s="194"/>
      <c r="D95" s="5" t="s">
        <v>7</v>
      </c>
      <c r="E95" s="28">
        <f t="shared" si="183"/>
        <v>33771</v>
      </c>
      <c r="F95" s="29">
        <f t="shared" si="183"/>
        <v>10262</v>
      </c>
      <c r="G95" s="30">
        <f t="shared" si="183"/>
        <v>10994</v>
      </c>
      <c r="H95" s="30">
        <f t="shared" si="183"/>
        <v>12515</v>
      </c>
      <c r="I95" s="28">
        <f t="shared" si="169"/>
        <v>2958</v>
      </c>
      <c r="J95" s="29">
        <v>853</v>
      </c>
      <c r="K95" s="30">
        <v>1044</v>
      </c>
      <c r="L95" s="30">
        <v>1061</v>
      </c>
      <c r="M95" s="28">
        <f t="shared" si="177"/>
        <v>4993</v>
      </c>
      <c r="N95" s="29">
        <v>1482</v>
      </c>
      <c r="O95" s="30">
        <v>1628</v>
      </c>
      <c r="P95" s="30">
        <v>1883</v>
      </c>
      <c r="Q95" s="28">
        <f t="shared" si="178"/>
        <v>5248</v>
      </c>
      <c r="R95" s="29">
        <v>1583</v>
      </c>
      <c r="S95" s="30">
        <v>1697</v>
      </c>
      <c r="T95" s="30">
        <v>1968</v>
      </c>
      <c r="U95" s="28">
        <f t="shared" si="179"/>
        <v>5306</v>
      </c>
      <c r="V95" s="29">
        <v>1561</v>
      </c>
      <c r="W95" s="30">
        <v>1642</v>
      </c>
      <c r="X95" s="30">
        <v>2103</v>
      </c>
      <c r="Y95" s="28">
        <f t="shared" si="180"/>
        <v>5328</v>
      </c>
      <c r="Z95" s="29">
        <v>1659</v>
      </c>
      <c r="AA95" s="30">
        <v>1694</v>
      </c>
      <c r="AB95" s="30">
        <v>1975</v>
      </c>
      <c r="AC95" s="28">
        <f t="shared" si="181"/>
        <v>5422</v>
      </c>
      <c r="AD95" s="29">
        <v>1704</v>
      </c>
      <c r="AE95" s="30">
        <v>1730</v>
      </c>
      <c r="AF95" s="30">
        <v>1988</v>
      </c>
      <c r="AG95" s="28">
        <f t="shared" si="182"/>
        <v>4516</v>
      </c>
      <c r="AH95" s="29">
        <v>1420</v>
      </c>
      <c r="AI95" s="30">
        <v>1559</v>
      </c>
      <c r="AJ95" s="30">
        <v>1537</v>
      </c>
    </row>
    <row r="96" spans="2:36" ht="15" customHeight="1">
      <c r="B96" s="194"/>
      <c r="C96" s="194"/>
      <c r="D96" s="113" t="s">
        <v>8</v>
      </c>
      <c r="E96" s="49">
        <f>E95/E89</f>
        <v>0.1763314536340852</v>
      </c>
      <c r="F96" s="50">
        <f t="shared" ref="F96:H96" si="184">F95/F89</f>
        <v>0.18950361944157187</v>
      </c>
      <c r="G96" s="51">
        <f t="shared" si="184"/>
        <v>0.17805490323103085</v>
      </c>
      <c r="H96" s="51">
        <f t="shared" si="184"/>
        <v>0.16549197995318884</v>
      </c>
      <c r="I96" s="49">
        <f>I95/I89</f>
        <v>0.19255305298789221</v>
      </c>
      <c r="J96" s="50">
        <f t="shared" ref="J96:L96" si="185">J95/J89</f>
        <v>0.19224701374802794</v>
      </c>
      <c r="K96" s="51">
        <f t="shared" si="185"/>
        <v>0.19590917620566711</v>
      </c>
      <c r="L96" s="51">
        <f t="shared" si="185"/>
        <v>0.18959971408148676</v>
      </c>
      <c r="M96" s="49">
        <f>M95/M89</f>
        <v>0.16754471326465556</v>
      </c>
      <c r="N96" s="50">
        <f t="shared" ref="N96:P96" si="186">N95/N89</f>
        <v>0.17603040741180662</v>
      </c>
      <c r="O96" s="51">
        <f t="shared" si="186"/>
        <v>0.17333901192504259</v>
      </c>
      <c r="P96" s="51">
        <f t="shared" si="186"/>
        <v>0.15704753961634696</v>
      </c>
      <c r="Q96" s="49">
        <f>Q95/Q89</f>
        <v>0.17443329123180218</v>
      </c>
      <c r="R96" s="50">
        <f t="shared" ref="R96:T96" si="187">R95/R89</f>
        <v>0.18851970942003096</v>
      </c>
      <c r="S96" s="51">
        <f t="shared" si="187"/>
        <v>0.17885750421585161</v>
      </c>
      <c r="T96" s="51">
        <f t="shared" si="187"/>
        <v>0.16129825424145561</v>
      </c>
      <c r="U96" s="49">
        <f>U95/U89</f>
        <v>0.17350642555835322</v>
      </c>
      <c r="V96" s="50">
        <f t="shared" ref="V96:X96" si="188">V95/V89</f>
        <v>0.18589972609265215</v>
      </c>
      <c r="W96" s="51">
        <f t="shared" si="188"/>
        <v>0.17065059239243399</v>
      </c>
      <c r="X96" s="51">
        <f t="shared" si="188"/>
        <v>0.16740964814519982</v>
      </c>
      <c r="Y96" s="49">
        <f>Y95/Y89</f>
        <v>0.17220983225055755</v>
      </c>
      <c r="Z96" s="50">
        <f t="shared" ref="Z96:AB96" si="189">Z95/Z89</f>
        <v>0.18951336531871144</v>
      </c>
      <c r="AA96" s="51">
        <f t="shared" si="189"/>
        <v>0.17142278890912771</v>
      </c>
      <c r="AB96" s="51">
        <f t="shared" si="189"/>
        <v>0.16052995204421686</v>
      </c>
      <c r="AC96" s="49">
        <f>AC95/AC89</f>
        <v>0.17343185234942263</v>
      </c>
      <c r="AD96" s="50">
        <f t="shared" ref="AD96:AF96" si="190">AD95/AD89</f>
        <v>0.19392284055991807</v>
      </c>
      <c r="AE96" s="51">
        <f t="shared" si="190"/>
        <v>0.17251695253290786</v>
      </c>
      <c r="AF96" s="51">
        <f t="shared" si="190"/>
        <v>0.1597043701799486</v>
      </c>
      <c r="AG96" s="49">
        <f>AG95/AG89</f>
        <v>0.19226839237057219</v>
      </c>
      <c r="AH96" s="50">
        <f t="shared" ref="AH96:AJ96" si="191">AH95/AH89</f>
        <v>0.20399367906909927</v>
      </c>
      <c r="AI96" s="51">
        <f t="shared" si="191"/>
        <v>0.19477761119440279</v>
      </c>
      <c r="AJ96" s="51">
        <f t="shared" si="191"/>
        <v>0.18033556259533029</v>
      </c>
    </row>
    <row r="97" spans="2:36" ht="15" customHeight="1">
      <c r="B97" s="194" t="s">
        <v>13</v>
      </c>
      <c r="C97" s="195" t="s">
        <v>10</v>
      </c>
      <c r="D97" s="195"/>
      <c r="E97" s="19">
        <f t="shared" ref="E97:H99" si="192">I97+M97+Q97+U97+Y97+AC97+AG97</f>
        <v>104360704</v>
      </c>
      <c r="F97" s="20">
        <f t="shared" si="192"/>
        <v>32412866</v>
      </c>
      <c r="G97" s="21">
        <f t="shared" si="192"/>
        <v>33780506</v>
      </c>
      <c r="H97" s="21">
        <f t="shared" si="192"/>
        <v>38167332</v>
      </c>
      <c r="I97" s="19">
        <f>SUM(J97:L97)</f>
        <v>8202449</v>
      </c>
      <c r="J97" s="20">
        <f>J98+J99</f>
        <v>2549744</v>
      </c>
      <c r="K97" s="21">
        <f t="shared" ref="K97:L97" si="193">K98+K99</f>
        <v>2891680</v>
      </c>
      <c r="L97" s="21">
        <f t="shared" si="193"/>
        <v>2761025</v>
      </c>
      <c r="M97" s="19">
        <f>SUM(N97:P97)</f>
        <v>16406410</v>
      </c>
      <c r="N97" s="20">
        <f>N98+N99</f>
        <v>5114805</v>
      </c>
      <c r="O97" s="21">
        <f t="shared" ref="O97:P97" si="194">O98+O99</f>
        <v>5094957</v>
      </c>
      <c r="P97" s="21">
        <f t="shared" si="194"/>
        <v>6196648</v>
      </c>
      <c r="Q97" s="19">
        <f>SUM(R97:T97)</f>
        <v>16380361</v>
      </c>
      <c r="R97" s="20">
        <f>R98+R99</f>
        <v>4987788</v>
      </c>
      <c r="S97" s="21">
        <f t="shared" ref="S97:T97" si="195">S98+S99</f>
        <v>5183030</v>
      </c>
      <c r="T97" s="21">
        <f t="shared" si="195"/>
        <v>6209543</v>
      </c>
      <c r="U97" s="19">
        <f>SUM(V97:X97)</f>
        <v>16834894</v>
      </c>
      <c r="V97" s="20">
        <f>V98+V99</f>
        <v>5200227</v>
      </c>
      <c r="W97" s="21">
        <f t="shared" ref="W97:X97" si="196">W98+W99</f>
        <v>5317953</v>
      </c>
      <c r="X97" s="21">
        <f t="shared" si="196"/>
        <v>6316714</v>
      </c>
      <c r="Y97" s="19">
        <f>SUM(Z97:AB97)</f>
        <v>16843574</v>
      </c>
      <c r="Z97" s="20">
        <f>Z98+Z99</f>
        <v>5251510</v>
      </c>
      <c r="AA97" s="21">
        <f t="shared" ref="AA97:AB97" si="197">AA98+AA99</f>
        <v>5433358</v>
      </c>
      <c r="AB97" s="21">
        <f t="shared" si="197"/>
        <v>6158706</v>
      </c>
      <c r="AC97" s="19">
        <f>SUM(AD97:AF97)</f>
        <v>17097306</v>
      </c>
      <c r="AD97" s="20">
        <f>AD98+AD99</f>
        <v>5274672</v>
      </c>
      <c r="AE97" s="21">
        <f t="shared" ref="AE97:AF97" si="198">AE98+AE99</f>
        <v>5499223</v>
      </c>
      <c r="AF97" s="21">
        <f t="shared" si="198"/>
        <v>6323411</v>
      </c>
      <c r="AG97" s="19">
        <f>SUM(AH97:AJ97)</f>
        <v>12595710</v>
      </c>
      <c r="AH97" s="20">
        <f>AH98+AH99</f>
        <v>4034120</v>
      </c>
      <c r="AI97" s="21">
        <f t="shared" ref="AI97:AJ97" si="199">AI98+AI99</f>
        <v>4360305</v>
      </c>
      <c r="AJ97" s="21">
        <f t="shared" si="199"/>
        <v>4201285</v>
      </c>
    </row>
    <row r="98" spans="2:36" ht="15" customHeight="1">
      <c r="B98" s="194"/>
      <c r="C98" s="196" t="s">
        <v>11</v>
      </c>
      <c r="D98" s="196"/>
      <c r="E98" s="52">
        <f t="shared" si="192"/>
        <v>102837304</v>
      </c>
      <c r="F98" s="53">
        <f t="shared" si="192"/>
        <v>31780766</v>
      </c>
      <c r="G98" s="54">
        <f t="shared" si="192"/>
        <v>33496006</v>
      </c>
      <c r="H98" s="54">
        <f t="shared" si="192"/>
        <v>37560532</v>
      </c>
      <c r="I98" s="52">
        <f>SUM(J98:L98)</f>
        <v>8034899</v>
      </c>
      <c r="J98" s="53">
        <v>2492144</v>
      </c>
      <c r="K98" s="54">
        <v>2871280</v>
      </c>
      <c r="L98" s="54">
        <v>2671475</v>
      </c>
      <c r="M98" s="52">
        <f t="shared" ref="M98:M99" si="200">SUM(N98:P98)</f>
        <v>16206260</v>
      </c>
      <c r="N98" s="53">
        <v>5060505</v>
      </c>
      <c r="O98" s="54">
        <v>5070007</v>
      </c>
      <c r="P98" s="54">
        <v>6075748</v>
      </c>
      <c r="Q98" s="52">
        <f t="shared" ref="Q98:Q99" si="201">SUM(R98:T98)</f>
        <v>16165361</v>
      </c>
      <c r="R98" s="53">
        <v>4892238</v>
      </c>
      <c r="S98" s="54">
        <v>5141930</v>
      </c>
      <c r="T98" s="54">
        <v>6131193</v>
      </c>
      <c r="U98" s="52">
        <f t="shared" ref="U98:U99" si="202">SUM(V98:X98)</f>
        <v>16440444</v>
      </c>
      <c r="V98" s="53">
        <v>4977327</v>
      </c>
      <c r="W98" s="54">
        <v>5239053</v>
      </c>
      <c r="X98" s="54">
        <v>6224064</v>
      </c>
      <c r="Y98" s="52">
        <f t="shared" ref="Y98:Y99" si="203">SUM(Z98:AB98)</f>
        <v>16663024</v>
      </c>
      <c r="Z98" s="53">
        <v>5145610</v>
      </c>
      <c r="AA98" s="54">
        <v>5394458</v>
      </c>
      <c r="AB98" s="54">
        <v>6122956</v>
      </c>
      <c r="AC98" s="52">
        <f t="shared" ref="AC98:AC99" si="204">SUM(AD98:AF98)</f>
        <v>16877206</v>
      </c>
      <c r="AD98" s="53">
        <v>5244022</v>
      </c>
      <c r="AE98" s="54">
        <v>5458973</v>
      </c>
      <c r="AF98" s="54">
        <v>6174211</v>
      </c>
      <c r="AG98" s="52">
        <f t="shared" ref="AG98:AG99" si="205">SUM(AH98:AJ98)</f>
        <v>12450110</v>
      </c>
      <c r="AH98" s="53">
        <v>3968920</v>
      </c>
      <c r="AI98" s="54">
        <v>4320305</v>
      </c>
      <c r="AJ98" s="54">
        <v>4160885</v>
      </c>
    </row>
    <row r="99" spans="2:36" ht="15" customHeight="1">
      <c r="B99" s="194"/>
      <c r="C99" s="197" t="s">
        <v>12</v>
      </c>
      <c r="D99" s="197"/>
      <c r="E99" s="25">
        <f t="shared" si="192"/>
        <v>1523400</v>
      </c>
      <c r="F99" s="26">
        <f t="shared" si="192"/>
        <v>632100</v>
      </c>
      <c r="G99" s="27">
        <f t="shared" si="192"/>
        <v>284500</v>
      </c>
      <c r="H99" s="27">
        <f t="shared" si="192"/>
        <v>606800</v>
      </c>
      <c r="I99" s="25">
        <f>SUM(J99:L99)</f>
        <v>167550</v>
      </c>
      <c r="J99" s="26">
        <v>57600</v>
      </c>
      <c r="K99" s="27">
        <v>20400</v>
      </c>
      <c r="L99" s="27">
        <v>89550</v>
      </c>
      <c r="M99" s="25">
        <f t="shared" si="200"/>
        <v>200150</v>
      </c>
      <c r="N99" s="26">
        <v>54300</v>
      </c>
      <c r="O99" s="27">
        <v>24950</v>
      </c>
      <c r="P99" s="27">
        <v>120900</v>
      </c>
      <c r="Q99" s="25">
        <f t="shared" si="201"/>
        <v>215000</v>
      </c>
      <c r="R99" s="26">
        <v>95550</v>
      </c>
      <c r="S99" s="27">
        <v>41100</v>
      </c>
      <c r="T99" s="27">
        <v>78350</v>
      </c>
      <c r="U99" s="25">
        <f t="shared" si="202"/>
        <v>394450</v>
      </c>
      <c r="V99" s="26">
        <v>222900</v>
      </c>
      <c r="W99" s="27">
        <v>78900</v>
      </c>
      <c r="X99" s="27">
        <v>92650</v>
      </c>
      <c r="Y99" s="25">
        <f t="shared" si="203"/>
        <v>180550</v>
      </c>
      <c r="Z99" s="26">
        <v>105900</v>
      </c>
      <c r="AA99" s="27">
        <v>38900</v>
      </c>
      <c r="AB99" s="27">
        <v>35750</v>
      </c>
      <c r="AC99" s="25">
        <f t="shared" si="204"/>
        <v>220100</v>
      </c>
      <c r="AD99" s="26">
        <v>30650</v>
      </c>
      <c r="AE99" s="27">
        <v>40250</v>
      </c>
      <c r="AF99" s="27">
        <v>149200</v>
      </c>
      <c r="AG99" s="25">
        <f t="shared" si="205"/>
        <v>145600</v>
      </c>
      <c r="AH99" s="26">
        <v>65200</v>
      </c>
      <c r="AI99" s="27">
        <v>40000</v>
      </c>
      <c r="AJ99" s="27">
        <v>40400</v>
      </c>
    </row>
    <row r="100" spans="2:36" ht="15" customHeight="1">
      <c r="B100" s="203" t="s">
        <v>40</v>
      </c>
      <c r="C100" s="203"/>
      <c r="D100" s="203"/>
      <c r="E100" s="203" t="s">
        <v>109</v>
      </c>
      <c r="F100" s="203"/>
      <c r="G100" s="203"/>
      <c r="H100" s="203"/>
      <c r="I100" s="226">
        <v>45137</v>
      </c>
      <c r="J100" s="227"/>
      <c r="K100" s="227"/>
      <c r="L100" s="228"/>
      <c r="M100" s="223">
        <v>45138</v>
      </c>
      <c r="N100" s="224"/>
      <c r="O100" s="224"/>
      <c r="P100" s="225"/>
      <c r="AG100" s="110"/>
      <c r="AH100" s="110"/>
      <c r="AI100" s="110"/>
      <c r="AJ100" s="110"/>
    </row>
    <row r="101" spans="2:36" ht="15" customHeight="1">
      <c r="B101" s="201" t="s">
        <v>0</v>
      </c>
      <c r="C101" s="201"/>
      <c r="D101" s="201"/>
      <c r="E101" s="6" t="s">
        <v>41</v>
      </c>
      <c r="F101" s="7" t="s">
        <v>17</v>
      </c>
      <c r="G101" s="114" t="s">
        <v>42</v>
      </c>
      <c r="H101" s="16" t="s">
        <v>43</v>
      </c>
      <c r="I101" s="10" t="s">
        <v>14</v>
      </c>
      <c r="J101" s="11" t="s">
        <v>16</v>
      </c>
      <c r="K101" s="12" t="s">
        <v>18</v>
      </c>
      <c r="L101" s="12" t="s">
        <v>20</v>
      </c>
      <c r="M101" s="10" t="s">
        <v>14</v>
      </c>
      <c r="N101" s="11" t="s">
        <v>16</v>
      </c>
      <c r="O101" s="12" t="s">
        <v>18</v>
      </c>
      <c r="P101" s="12" t="s">
        <v>20</v>
      </c>
    </row>
    <row r="102" spans="2:36" ht="15" customHeight="1">
      <c r="B102" s="194" t="s">
        <v>9</v>
      </c>
      <c r="C102" s="195" t="s">
        <v>1</v>
      </c>
      <c r="D102" s="195"/>
      <c r="E102" s="19">
        <f>I102+M102+Q102+U102+Y102+AC102</f>
        <v>46919</v>
      </c>
      <c r="F102" s="20">
        <f>J102+N102+R102+V102+Z102+AD102</f>
        <v>14174</v>
      </c>
      <c r="G102" s="21">
        <f t="shared" ref="E102:H104" si="206">K102+O102+S102+W102+AA102+AE102</f>
        <v>15105</v>
      </c>
      <c r="H102" s="21">
        <f t="shared" si="206"/>
        <v>17640</v>
      </c>
      <c r="I102" s="19">
        <f t="shared" ref="I102:I108" si="207">SUM(J102:L102)</f>
        <v>18120</v>
      </c>
      <c r="J102" s="20">
        <f>J103+J104</f>
        <v>5686</v>
      </c>
      <c r="K102" s="21">
        <f t="shared" ref="K102:L102" si="208">K103+K104</f>
        <v>6257</v>
      </c>
      <c r="L102" s="21">
        <f t="shared" si="208"/>
        <v>6177</v>
      </c>
      <c r="M102" s="19">
        <f>SUM(N102:P102)</f>
        <v>28799</v>
      </c>
      <c r="N102" s="20">
        <f>N103+N104</f>
        <v>8488</v>
      </c>
      <c r="O102" s="21">
        <f t="shared" ref="O102:P102" si="209">O103+O104</f>
        <v>8848</v>
      </c>
      <c r="P102" s="21">
        <f t="shared" si="209"/>
        <v>11463</v>
      </c>
    </row>
    <row r="103" spans="2:36" ht="15" customHeight="1">
      <c r="B103" s="194"/>
      <c r="C103" s="194" t="s">
        <v>2</v>
      </c>
      <c r="D103" s="4" t="s">
        <v>3</v>
      </c>
      <c r="E103" s="22">
        <f>I103+M103+Q103+U103+Y103+AC103</f>
        <v>24005</v>
      </c>
      <c r="F103" s="23">
        <f t="shared" si="206"/>
        <v>7276</v>
      </c>
      <c r="G103" s="24">
        <f t="shared" si="206"/>
        <v>7753</v>
      </c>
      <c r="H103" s="24">
        <f t="shared" si="206"/>
        <v>8976</v>
      </c>
      <c r="I103" s="22">
        <f t="shared" si="207"/>
        <v>9256</v>
      </c>
      <c r="J103" s="23">
        <v>2859</v>
      </c>
      <c r="K103" s="24">
        <v>3252</v>
      </c>
      <c r="L103" s="24">
        <v>3145</v>
      </c>
      <c r="M103" s="22">
        <f t="shared" ref="M103:M108" si="210">SUM(N103:P103)</f>
        <v>14749</v>
      </c>
      <c r="N103" s="23">
        <v>4417</v>
      </c>
      <c r="O103" s="24">
        <v>4501</v>
      </c>
      <c r="P103" s="24">
        <v>5831</v>
      </c>
    </row>
    <row r="104" spans="2:36" ht="15" customHeight="1">
      <c r="B104" s="194"/>
      <c r="C104" s="194"/>
      <c r="D104" s="113" t="s">
        <v>4</v>
      </c>
      <c r="E104" s="25">
        <f t="shared" si="206"/>
        <v>22914</v>
      </c>
      <c r="F104" s="26">
        <f t="shared" si="206"/>
        <v>6898</v>
      </c>
      <c r="G104" s="27">
        <f t="shared" si="206"/>
        <v>7352</v>
      </c>
      <c r="H104" s="27">
        <f t="shared" si="206"/>
        <v>8664</v>
      </c>
      <c r="I104" s="25">
        <f t="shared" si="207"/>
        <v>8864</v>
      </c>
      <c r="J104" s="26">
        <v>2827</v>
      </c>
      <c r="K104" s="27">
        <v>3005</v>
      </c>
      <c r="L104" s="27">
        <v>3032</v>
      </c>
      <c r="M104" s="25">
        <f t="shared" si="210"/>
        <v>14050</v>
      </c>
      <c r="N104" s="29">
        <v>4071</v>
      </c>
      <c r="O104" s="30">
        <v>4347</v>
      </c>
      <c r="P104" s="27">
        <v>5632</v>
      </c>
    </row>
    <row r="105" spans="2:36" ht="15" customHeight="1">
      <c r="B105" s="194"/>
      <c r="C105" s="202" t="s">
        <v>27</v>
      </c>
      <c r="D105" s="58" t="s">
        <v>28</v>
      </c>
      <c r="E105" s="59">
        <f>SUM(F105:H105)</f>
        <v>28799</v>
      </c>
      <c r="F105" s="60">
        <f>N102+R102+V102+Z102+AD102</f>
        <v>8488</v>
      </c>
      <c r="G105" s="60">
        <f t="shared" ref="G105:H105" si="211">O102+S102+W102+AA102+AE102</f>
        <v>8848</v>
      </c>
      <c r="H105" s="60">
        <f t="shared" si="211"/>
        <v>11463</v>
      </c>
      <c r="I105" s="59">
        <f t="shared" si="207"/>
        <v>0</v>
      </c>
      <c r="J105" s="60"/>
      <c r="K105" s="61"/>
      <c r="L105" s="61"/>
      <c r="M105" s="59">
        <f t="shared" si="210"/>
        <v>0</v>
      </c>
      <c r="N105" s="60"/>
      <c r="O105" s="61"/>
      <c r="P105" s="61"/>
    </row>
    <row r="106" spans="2:36" ht="15" customHeight="1">
      <c r="B106" s="194"/>
      <c r="C106" s="202"/>
      <c r="D106" s="62" t="s">
        <v>29</v>
      </c>
      <c r="E106" s="63">
        <f>SUM(F106:H106)</f>
        <v>18120</v>
      </c>
      <c r="F106" s="64">
        <f>J102</f>
        <v>5686</v>
      </c>
      <c r="G106" s="64">
        <f t="shared" ref="G106" si="212">K102</f>
        <v>6257</v>
      </c>
      <c r="H106" s="64">
        <f>L102</f>
        <v>6177</v>
      </c>
      <c r="I106" s="63">
        <f t="shared" si="207"/>
        <v>0</v>
      </c>
      <c r="J106" s="64"/>
      <c r="K106" s="65"/>
      <c r="L106" s="65"/>
      <c r="M106" s="63">
        <f t="shared" si="210"/>
        <v>0</v>
      </c>
      <c r="N106" s="64"/>
      <c r="O106" s="65"/>
      <c r="P106" s="65"/>
    </row>
    <row r="107" spans="2:36" ht="15" customHeight="1">
      <c r="B107" s="194"/>
      <c r="C107" s="194" t="s">
        <v>5</v>
      </c>
      <c r="D107" s="4" t="s">
        <v>6</v>
      </c>
      <c r="E107" s="22">
        <f t="shared" ref="E107:H108" si="213">I107+M107+Q107+U107+Y107+AC107</f>
        <v>38212</v>
      </c>
      <c r="F107" s="23">
        <f t="shared" si="213"/>
        <v>11229</v>
      </c>
      <c r="G107" s="24">
        <f t="shared" si="213"/>
        <v>12231</v>
      </c>
      <c r="H107" s="24">
        <f t="shared" si="213"/>
        <v>14752</v>
      </c>
      <c r="I107" s="22">
        <f t="shared" si="207"/>
        <v>14251</v>
      </c>
      <c r="J107" s="23">
        <v>4366</v>
      </c>
      <c r="K107" s="24">
        <v>4853</v>
      </c>
      <c r="L107" s="24">
        <v>5032</v>
      </c>
      <c r="M107" s="22">
        <f t="shared" si="210"/>
        <v>23961</v>
      </c>
      <c r="N107" s="23">
        <v>6863</v>
      </c>
      <c r="O107" s="24">
        <v>7378</v>
      </c>
      <c r="P107" s="24">
        <v>9720</v>
      </c>
    </row>
    <row r="108" spans="2:36" ht="15" customHeight="1">
      <c r="B108" s="194"/>
      <c r="C108" s="194"/>
      <c r="D108" s="5" t="s">
        <v>7</v>
      </c>
      <c r="E108" s="28">
        <f t="shared" si="213"/>
        <v>8707</v>
      </c>
      <c r="F108" s="29">
        <f t="shared" si="213"/>
        <v>2945</v>
      </c>
      <c r="G108" s="30">
        <f t="shared" si="213"/>
        <v>2874</v>
      </c>
      <c r="H108" s="30">
        <f t="shared" si="213"/>
        <v>2888</v>
      </c>
      <c r="I108" s="28">
        <f t="shared" si="207"/>
        <v>3869</v>
      </c>
      <c r="J108" s="29">
        <v>1320</v>
      </c>
      <c r="K108" s="30">
        <v>1404</v>
      </c>
      <c r="L108" s="30">
        <v>1145</v>
      </c>
      <c r="M108" s="28">
        <f t="shared" si="210"/>
        <v>4838</v>
      </c>
      <c r="N108" s="29">
        <v>1625</v>
      </c>
      <c r="O108" s="30">
        <v>1470</v>
      </c>
      <c r="P108" s="30">
        <v>1743</v>
      </c>
    </row>
    <row r="109" spans="2:36" ht="15" customHeight="1">
      <c r="B109" s="194"/>
      <c r="C109" s="194"/>
      <c r="D109" s="113" t="s">
        <v>8</v>
      </c>
      <c r="E109" s="49">
        <f>E108/E102</f>
        <v>0.18557514013512649</v>
      </c>
      <c r="F109" s="50">
        <f t="shared" ref="F109:H109" si="214">F108/F102</f>
        <v>0.20777479892761394</v>
      </c>
      <c r="G109" s="51">
        <f t="shared" si="214"/>
        <v>0.19026812313803376</v>
      </c>
      <c r="H109" s="51">
        <f t="shared" si="214"/>
        <v>0.16371882086167799</v>
      </c>
      <c r="I109" s="49">
        <f>I108/I102</f>
        <v>0.21352097130242825</v>
      </c>
      <c r="J109" s="50">
        <f t="shared" ref="J109:L109" si="215">J108/J102</f>
        <v>0.23214913823425959</v>
      </c>
      <c r="K109" s="51">
        <f t="shared" si="215"/>
        <v>0.22438868467316606</v>
      </c>
      <c r="L109" s="51">
        <f t="shared" si="215"/>
        <v>0.18536506394689978</v>
      </c>
      <c r="M109" s="49">
        <f>M108/M102</f>
        <v>0.16799194416472793</v>
      </c>
      <c r="N109" s="50">
        <f t="shared" ref="N109:P109" si="216">N108/N102</f>
        <v>0.19144674835061262</v>
      </c>
      <c r="O109" s="51">
        <f t="shared" si="216"/>
        <v>0.16613924050632911</v>
      </c>
      <c r="P109" s="51">
        <f t="shared" si="216"/>
        <v>0.1520544360115153</v>
      </c>
    </row>
    <row r="110" spans="2:36" ht="15" customHeight="1">
      <c r="B110" s="194" t="s">
        <v>13</v>
      </c>
      <c r="C110" s="195" t="s">
        <v>10</v>
      </c>
      <c r="D110" s="195"/>
      <c r="E110" s="19">
        <f t="shared" ref="E110:H112" si="217">I110+M110+Q110+U110+Y110+AC110</f>
        <v>25426393</v>
      </c>
      <c r="F110" s="20">
        <f t="shared" si="217"/>
        <v>8097556</v>
      </c>
      <c r="G110" s="21">
        <f t="shared" si="217"/>
        <v>8370126</v>
      </c>
      <c r="H110" s="21">
        <f t="shared" si="217"/>
        <v>8958711</v>
      </c>
      <c r="I110" s="19">
        <f>SUM(J110:L110)</f>
        <v>9591813</v>
      </c>
      <c r="J110" s="20">
        <f>J111+J112</f>
        <v>3132567</v>
      </c>
      <c r="K110" s="21">
        <f t="shared" ref="K110:L110" si="218">K111+K112</f>
        <v>3382547</v>
      </c>
      <c r="L110" s="21">
        <f t="shared" si="218"/>
        <v>3076699</v>
      </c>
      <c r="M110" s="19">
        <f>SUM(N110:P110)</f>
        <v>15834580</v>
      </c>
      <c r="N110" s="20">
        <f>N111+N112</f>
        <v>4964989</v>
      </c>
      <c r="O110" s="21">
        <f t="shared" ref="O110:P110" si="219">O111+O112</f>
        <v>4987579</v>
      </c>
      <c r="P110" s="21">
        <f t="shared" si="219"/>
        <v>5882012</v>
      </c>
    </row>
    <row r="111" spans="2:36" ht="15" customHeight="1">
      <c r="B111" s="194"/>
      <c r="C111" s="196" t="s">
        <v>11</v>
      </c>
      <c r="D111" s="196"/>
      <c r="E111" s="52">
        <f t="shared" si="217"/>
        <v>24861443</v>
      </c>
      <c r="F111" s="53">
        <f t="shared" si="217"/>
        <v>7986306</v>
      </c>
      <c r="G111" s="54">
        <f t="shared" si="217"/>
        <v>8157126</v>
      </c>
      <c r="H111" s="54">
        <f t="shared" si="217"/>
        <v>8718011</v>
      </c>
      <c r="I111" s="52">
        <f>SUM(J111:L111)</f>
        <v>9384313</v>
      </c>
      <c r="J111" s="53">
        <v>3071667</v>
      </c>
      <c r="K111" s="54">
        <v>3335097</v>
      </c>
      <c r="L111" s="54">
        <v>2977549</v>
      </c>
      <c r="M111" s="52">
        <f t="shared" ref="M111:M112" si="220">SUM(N111:P111)</f>
        <v>15477130</v>
      </c>
      <c r="N111" s="53">
        <v>4914639</v>
      </c>
      <c r="O111" s="54">
        <v>4822029</v>
      </c>
      <c r="P111" s="54">
        <v>5740462</v>
      </c>
    </row>
    <row r="112" spans="2:36" ht="15" customHeight="1">
      <c r="B112" s="194"/>
      <c r="C112" s="197" t="s">
        <v>12</v>
      </c>
      <c r="D112" s="197"/>
      <c r="E112" s="25">
        <f t="shared" si="217"/>
        <v>564950</v>
      </c>
      <c r="F112" s="26">
        <f t="shared" si="217"/>
        <v>111250</v>
      </c>
      <c r="G112" s="27">
        <f t="shared" si="217"/>
        <v>213000</v>
      </c>
      <c r="H112" s="27">
        <f t="shared" si="217"/>
        <v>240700</v>
      </c>
      <c r="I112" s="25">
        <f>SUM(J112:L112)</f>
        <v>207500</v>
      </c>
      <c r="J112" s="26">
        <v>60900</v>
      </c>
      <c r="K112" s="27">
        <v>47450</v>
      </c>
      <c r="L112" s="27">
        <v>99150</v>
      </c>
      <c r="M112" s="25">
        <f t="shared" si="220"/>
        <v>357450</v>
      </c>
      <c r="N112" s="26">
        <v>50350</v>
      </c>
      <c r="O112" s="27">
        <v>165550</v>
      </c>
      <c r="P112" s="27">
        <v>141550</v>
      </c>
    </row>
  </sheetData>
  <mergeCells count="136">
    <mergeCell ref="U4:X4"/>
    <mergeCell ref="Y4:AB4"/>
    <mergeCell ref="B5:D5"/>
    <mergeCell ref="B6:B13"/>
    <mergeCell ref="C6:D6"/>
    <mergeCell ref="C7:C8"/>
    <mergeCell ref="C9:C10"/>
    <mergeCell ref="C11:C13"/>
    <mergeCell ref="B2:H2"/>
    <mergeCell ref="B4:D4"/>
    <mergeCell ref="E4:H4"/>
    <mergeCell ref="I4:L4"/>
    <mergeCell ref="M4:P4"/>
    <mergeCell ref="Q4:T4"/>
    <mergeCell ref="B14:B16"/>
    <mergeCell ref="C14:D14"/>
    <mergeCell ref="C15:D15"/>
    <mergeCell ref="C16:D16"/>
    <mergeCell ref="B19:D19"/>
    <mergeCell ref="B20:B27"/>
    <mergeCell ref="C20:D20"/>
    <mergeCell ref="C21:C22"/>
    <mergeCell ref="C23:C24"/>
    <mergeCell ref="C25:C27"/>
    <mergeCell ref="U35:X35"/>
    <mergeCell ref="B36:D36"/>
    <mergeCell ref="B37:B44"/>
    <mergeCell ref="C37:D37"/>
    <mergeCell ref="C38:C39"/>
    <mergeCell ref="C40:C41"/>
    <mergeCell ref="C42:C44"/>
    <mergeCell ref="B28:B30"/>
    <mergeCell ref="C28:D28"/>
    <mergeCell ref="C29:D29"/>
    <mergeCell ref="C30:D30"/>
    <mergeCell ref="B33:H33"/>
    <mergeCell ref="B45:B47"/>
    <mergeCell ref="C45:D45"/>
    <mergeCell ref="C46:D46"/>
    <mergeCell ref="C47:D47"/>
    <mergeCell ref="B48:D48"/>
    <mergeCell ref="E48:H48"/>
    <mergeCell ref="I35:L35"/>
    <mergeCell ref="M35:P35"/>
    <mergeCell ref="Q35:T35"/>
    <mergeCell ref="B58:B60"/>
    <mergeCell ref="C58:D58"/>
    <mergeCell ref="C59:D59"/>
    <mergeCell ref="C60:D60"/>
    <mergeCell ref="B61:D61"/>
    <mergeCell ref="E61:H61"/>
    <mergeCell ref="AG48:AJ48"/>
    <mergeCell ref="B49:D49"/>
    <mergeCell ref="B50:B57"/>
    <mergeCell ref="C50:D50"/>
    <mergeCell ref="C51:C52"/>
    <mergeCell ref="C53:C54"/>
    <mergeCell ref="C55:C57"/>
    <mergeCell ref="I48:L48"/>
    <mergeCell ref="M48:P48"/>
    <mergeCell ref="Q48:T48"/>
    <mergeCell ref="U48:X48"/>
    <mergeCell ref="Y48:AB48"/>
    <mergeCell ref="AC48:AF48"/>
    <mergeCell ref="B71:B73"/>
    <mergeCell ref="C71:D71"/>
    <mergeCell ref="C72:D72"/>
    <mergeCell ref="C73:D73"/>
    <mergeCell ref="B74:D74"/>
    <mergeCell ref="E74:H74"/>
    <mergeCell ref="AG61:AJ61"/>
    <mergeCell ref="B62:D62"/>
    <mergeCell ref="B63:B70"/>
    <mergeCell ref="C63:D63"/>
    <mergeCell ref="C64:C65"/>
    <mergeCell ref="C66:C67"/>
    <mergeCell ref="C68:C70"/>
    <mergeCell ref="I61:L61"/>
    <mergeCell ref="M61:P61"/>
    <mergeCell ref="Q61:T61"/>
    <mergeCell ref="U61:X61"/>
    <mergeCell ref="Y61:AB61"/>
    <mergeCell ref="AC61:AF61"/>
    <mergeCell ref="B84:B86"/>
    <mergeCell ref="C84:D84"/>
    <mergeCell ref="C85:D85"/>
    <mergeCell ref="C86:D86"/>
    <mergeCell ref="B87:D87"/>
    <mergeCell ref="E87:H87"/>
    <mergeCell ref="AG74:AJ74"/>
    <mergeCell ref="B75:D75"/>
    <mergeCell ref="B76:B83"/>
    <mergeCell ref="C76:D76"/>
    <mergeCell ref="C77:C78"/>
    <mergeCell ref="C79:C80"/>
    <mergeCell ref="C81:C83"/>
    <mergeCell ref="I74:L74"/>
    <mergeCell ref="M74:P74"/>
    <mergeCell ref="Q74:T74"/>
    <mergeCell ref="U74:X74"/>
    <mergeCell ref="Y74:AB74"/>
    <mergeCell ref="AC74:AF74"/>
    <mergeCell ref="AG87:AJ87"/>
    <mergeCell ref="C90:C91"/>
    <mergeCell ref="C92:C93"/>
    <mergeCell ref="C94:C96"/>
    <mergeCell ref="I87:L87"/>
    <mergeCell ref="M87:P87"/>
    <mergeCell ref="Q87:T87"/>
    <mergeCell ref="U87:X87"/>
    <mergeCell ref="Y87:AB87"/>
    <mergeCell ref="AC87:AF87"/>
    <mergeCell ref="AC4:AF4"/>
    <mergeCell ref="E35:H35"/>
    <mergeCell ref="B35:D35"/>
    <mergeCell ref="B110:B112"/>
    <mergeCell ref="C110:D110"/>
    <mergeCell ref="C111:D111"/>
    <mergeCell ref="C112:D112"/>
    <mergeCell ref="M100:P100"/>
    <mergeCell ref="I100:L100"/>
    <mergeCell ref="B101:D101"/>
    <mergeCell ref="B102:B109"/>
    <mergeCell ref="C102:D102"/>
    <mergeCell ref="C103:C104"/>
    <mergeCell ref="C105:C106"/>
    <mergeCell ref="C107:C109"/>
    <mergeCell ref="B97:B99"/>
    <mergeCell ref="C97:D97"/>
    <mergeCell ref="C98:D98"/>
    <mergeCell ref="C99:D99"/>
    <mergeCell ref="B100:D100"/>
    <mergeCell ref="E100:H100"/>
    <mergeCell ref="B88:D88"/>
    <mergeCell ref="B89:B96"/>
    <mergeCell ref="C89:D89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J99"/>
  <sheetViews>
    <sheetView zoomScale="90" zoomScaleNormal="90" workbookViewId="0">
      <pane xSplit="8" topLeftCell="I1" activePane="topRight" state="frozen"/>
      <selection activeCell="H106" sqref="H106"/>
      <selection pane="topRight" activeCell="H106" sqref="H106"/>
    </sheetView>
  </sheetViews>
  <sheetFormatPr defaultRowHeight="15" customHeight="1"/>
  <cols>
    <col min="1" max="1" width="1" style="1" customWidth="1"/>
    <col min="2" max="2" width="11.5" style="1" customWidth="1"/>
    <col min="3" max="4" width="9" style="1"/>
    <col min="5" max="5" width="11.5" style="2" bestFit="1" customWidth="1"/>
    <col min="6" max="8" width="10.5" style="2" bestFit="1" customWidth="1"/>
    <col min="9" max="9" width="10.625" style="1" bestFit="1" customWidth="1"/>
    <col min="10" max="12" width="9.625" style="1" bestFit="1" customWidth="1"/>
    <col min="13" max="13" width="10.625" style="1" bestFit="1" customWidth="1"/>
    <col min="14" max="16" width="9.625" style="1" bestFit="1" customWidth="1"/>
    <col min="17" max="17" width="10.625" style="1" bestFit="1" customWidth="1"/>
    <col min="18" max="20" width="9.625" style="1" bestFit="1" customWidth="1"/>
    <col min="21" max="21" width="10.625" style="1" bestFit="1" customWidth="1"/>
    <col min="22" max="24" width="9.625" style="1" bestFit="1" customWidth="1"/>
    <col min="25" max="25" width="10.625" style="1" bestFit="1" customWidth="1"/>
    <col min="26" max="26" width="10.5" style="1" bestFit="1" customWidth="1"/>
    <col min="27" max="28" width="9.625" style="1" bestFit="1" customWidth="1"/>
    <col min="29" max="29" width="10.625" style="1" bestFit="1" customWidth="1"/>
    <col min="30" max="30" width="9.625" style="1" bestFit="1" customWidth="1"/>
    <col min="31" max="31" width="10.5" style="1" bestFit="1" customWidth="1"/>
    <col min="32" max="32" width="9.625" style="1" bestFit="1" customWidth="1"/>
    <col min="33" max="33" width="10.625" style="1" bestFit="1" customWidth="1"/>
    <col min="34" max="36" width="9.625" style="1" bestFit="1" customWidth="1"/>
    <col min="37" max="16384" width="9" style="1"/>
  </cols>
  <sheetData>
    <row r="1" spans="2:28" ht="7.5" customHeight="1" thickBot="1"/>
    <row r="2" spans="2:28" ht="27" thickTop="1" thickBot="1">
      <c r="B2" s="209" t="s">
        <v>111</v>
      </c>
      <c r="C2" s="210"/>
      <c r="D2" s="210"/>
      <c r="E2" s="210"/>
      <c r="F2" s="210"/>
      <c r="G2" s="210"/>
      <c r="H2" s="211"/>
    </row>
    <row r="3" spans="2:28" ht="15" customHeight="1" thickTop="1" thickBot="1"/>
    <row r="4" spans="2:28" ht="15" customHeight="1">
      <c r="B4" s="218" t="s">
        <v>40</v>
      </c>
      <c r="C4" s="219"/>
      <c r="D4" s="219"/>
      <c r="E4" s="219" t="s">
        <v>112</v>
      </c>
      <c r="F4" s="219"/>
      <c r="G4" s="219"/>
      <c r="H4" s="220"/>
      <c r="I4" s="214" t="s">
        <v>113</v>
      </c>
      <c r="J4" s="215"/>
      <c r="K4" s="215"/>
      <c r="L4" s="216"/>
      <c r="M4" s="214" t="s">
        <v>115</v>
      </c>
      <c r="N4" s="215"/>
      <c r="O4" s="215"/>
      <c r="P4" s="216"/>
      <c r="Q4" s="214" t="s">
        <v>117</v>
      </c>
      <c r="R4" s="215"/>
      <c r="S4" s="215"/>
      <c r="T4" s="216"/>
      <c r="U4" s="214" t="s">
        <v>119</v>
      </c>
      <c r="V4" s="215"/>
      <c r="W4" s="215"/>
      <c r="X4" s="216"/>
      <c r="Y4" s="214" t="s">
        <v>120</v>
      </c>
      <c r="Z4" s="215"/>
      <c r="AA4" s="215"/>
      <c r="AB4" s="216"/>
    </row>
    <row r="5" spans="2:28" ht="15" customHeight="1">
      <c r="B5" s="217" t="s">
        <v>0</v>
      </c>
      <c r="C5" s="201"/>
      <c r="D5" s="201"/>
      <c r="E5" s="6" t="s">
        <v>15</v>
      </c>
      <c r="F5" s="7" t="s">
        <v>17</v>
      </c>
      <c r="G5" s="120" t="s">
        <v>19</v>
      </c>
      <c r="H5" s="16" t="s">
        <v>21</v>
      </c>
      <c r="I5" s="17" t="s">
        <v>14</v>
      </c>
      <c r="J5" s="11" t="s">
        <v>16</v>
      </c>
      <c r="K5" s="12" t="s">
        <v>18</v>
      </c>
      <c r="L5" s="18" t="s">
        <v>20</v>
      </c>
      <c r="M5" s="17" t="s">
        <v>14</v>
      </c>
      <c r="N5" s="11" t="s">
        <v>16</v>
      </c>
      <c r="O5" s="12" t="s">
        <v>18</v>
      </c>
      <c r="P5" s="18" t="s">
        <v>20</v>
      </c>
      <c r="Q5" s="17" t="s">
        <v>14</v>
      </c>
      <c r="R5" s="11" t="s">
        <v>16</v>
      </c>
      <c r="S5" s="12" t="s">
        <v>18</v>
      </c>
      <c r="T5" s="18" t="s">
        <v>20</v>
      </c>
      <c r="U5" s="17" t="s">
        <v>14</v>
      </c>
      <c r="V5" s="11" t="s">
        <v>16</v>
      </c>
      <c r="W5" s="12" t="s">
        <v>18</v>
      </c>
      <c r="X5" s="18" t="s">
        <v>20</v>
      </c>
      <c r="Y5" s="17" t="s">
        <v>14</v>
      </c>
      <c r="Z5" s="11" t="s">
        <v>16</v>
      </c>
      <c r="AA5" s="12" t="s">
        <v>18</v>
      </c>
      <c r="AB5" s="18" t="s">
        <v>20</v>
      </c>
    </row>
    <row r="6" spans="2:28" ht="15" customHeight="1">
      <c r="B6" s="206" t="s">
        <v>9</v>
      </c>
      <c r="C6" s="195" t="s">
        <v>1</v>
      </c>
      <c r="D6" s="195"/>
      <c r="E6" s="19">
        <f>I6+M6+Q6+U6+Y6</f>
        <v>851443</v>
      </c>
      <c r="F6" s="20">
        <f t="shared" ref="F6:H16" si="0">J6+N6+R6+V6+Z6</f>
        <v>252500</v>
      </c>
      <c r="G6" s="21">
        <f t="shared" si="0"/>
        <v>266218</v>
      </c>
      <c r="H6" s="31">
        <f t="shared" si="0"/>
        <v>332725</v>
      </c>
      <c r="I6" s="32">
        <f>E37</f>
        <v>137010</v>
      </c>
      <c r="J6" s="20">
        <f t="shared" ref="J6:L16" si="1">F37</f>
        <v>40110</v>
      </c>
      <c r="K6" s="21">
        <f t="shared" si="1"/>
        <v>43129</v>
      </c>
      <c r="L6" s="33">
        <f t="shared" si="1"/>
        <v>53771</v>
      </c>
      <c r="M6" s="32">
        <f>E50</f>
        <v>179338</v>
      </c>
      <c r="N6" s="20">
        <f t="shared" ref="N6:P16" si="2">F50</f>
        <v>52196</v>
      </c>
      <c r="O6" s="21">
        <f t="shared" si="2"/>
        <v>55989</v>
      </c>
      <c r="P6" s="33">
        <f t="shared" si="2"/>
        <v>71153</v>
      </c>
      <c r="Q6" s="32">
        <f>E63</f>
        <v>185212</v>
      </c>
      <c r="R6" s="20">
        <f t="shared" ref="R6:T16" si="3">F63</f>
        <v>53246</v>
      </c>
      <c r="S6" s="21">
        <f t="shared" si="3"/>
        <v>59922</v>
      </c>
      <c r="T6" s="33">
        <f t="shared" si="3"/>
        <v>72044</v>
      </c>
      <c r="U6" s="32">
        <f>E76</f>
        <v>197833</v>
      </c>
      <c r="V6" s="20">
        <f t="shared" ref="V6:X16" si="4">F76</f>
        <v>56680</v>
      </c>
      <c r="W6" s="21">
        <f t="shared" si="4"/>
        <v>62611</v>
      </c>
      <c r="X6" s="33">
        <f t="shared" si="4"/>
        <v>78542</v>
      </c>
      <c r="Y6" s="32">
        <f>E89</f>
        <v>152050</v>
      </c>
      <c r="Z6" s="20">
        <f t="shared" ref="Z6:AB16" si="5">F89</f>
        <v>50268</v>
      </c>
      <c r="AA6" s="21">
        <f t="shared" si="5"/>
        <v>44567</v>
      </c>
      <c r="AB6" s="33">
        <f t="shared" si="5"/>
        <v>57215</v>
      </c>
    </row>
    <row r="7" spans="2:28" ht="15" customHeight="1">
      <c r="B7" s="206"/>
      <c r="C7" s="194" t="s">
        <v>2</v>
      </c>
      <c r="D7" s="4" t="s">
        <v>3</v>
      </c>
      <c r="E7" s="22">
        <f t="shared" ref="E7:F16" si="6">I7+M7+Q7+U7+Y7</f>
        <v>436801</v>
      </c>
      <c r="F7" s="23">
        <f>J7+N7+R7+V7+Z7</f>
        <v>131355</v>
      </c>
      <c r="G7" s="24">
        <f t="shared" si="0"/>
        <v>135588</v>
      </c>
      <c r="H7" s="34">
        <f t="shared" si="0"/>
        <v>169858</v>
      </c>
      <c r="I7" s="35">
        <f t="shared" ref="I7:I16" si="7">E38</f>
        <v>70326</v>
      </c>
      <c r="J7" s="23">
        <f t="shared" si="1"/>
        <v>20865</v>
      </c>
      <c r="K7" s="24">
        <f t="shared" si="1"/>
        <v>21970</v>
      </c>
      <c r="L7" s="36">
        <f t="shared" si="1"/>
        <v>27491</v>
      </c>
      <c r="M7" s="35">
        <f t="shared" ref="M7:M16" si="8">E51</f>
        <v>91872</v>
      </c>
      <c r="N7" s="23">
        <f t="shared" si="2"/>
        <v>27194</v>
      </c>
      <c r="O7" s="24">
        <f t="shared" si="2"/>
        <v>28460</v>
      </c>
      <c r="P7" s="36">
        <f t="shared" si="2"/>
        <v>36218</v>
      </c>
      <c r="Q7" s="35">
        <f t="shared" ref="Q7:Q16" si="9">E64</f>
        <v>94770</v>
      </c>
      <c r="R7" s="23">
        <f t="shared" si="3"/>
        <v>27471</v>
      </c>
      <c r="S7" s="24">
        <f t="shared" si="3"/>
        <v>30584</v>
      </c>
      <c r="T7" s="36">
        <f t="shared" si="3"/>
        <v>36715</v>
      </c>
      <c r="U7" s="35">
        <f t="shared" ref="U7:U16" si="10">E77</f>
        <v>101421</v>
      </c>
      <c r="V7" s="23">
        <f t="shared" si="4"/>
        <v>29444</v>
      </c>
      <c r="W7" s="24">
        <f t="shared" si="4"/>
        <v>31856</v>
      </c>
      <c r="X7" s="36">
        <f t="shared" si="4"/>
        <v>40121</v>
      </c>
      <c r="Y7" s="35">
        <f t="shared" ref="Y7:Y16" si="11">E90</f>
        <v>78412</v>
      </c>
      <c r="Z7" s="23">
        <f t="shared" si="5"/>
        <v>26381</v>
      </c>
      <c r="AA7" s="24">
        <f t="shared" si="5"/>
        <v>22718</v>
      </c>
      <c r="AB7" s="36">
        <f t="shared" si="5"/>
        <v>29313</v>
      </c>
    </row>
    <row r="8" spans="2:28" ht="15" customHeight="1">
      <c r="B8" s="206"/>
      <c r="C8" s="194"/>
      <c r="D8" s="119" t="s">
        <v>4</v>
      </c>
      <c r="E8" s="25">
        <f t="shared" si="6"/>
        <v>414642</v>
      </c>
      <c r="F8" s="26">
        <f t="shared" si="6"/>
        <v>121145</v>
      </c>
      <c r="G8" s="27">
        <f t="shared" si="0"/>
        <v>130630</v>
      </c>
      <c r="H8" s="37">
        <f t="shared" si="0"/>
        <v>162867</v>
      </c>
      <c r="I8" s="38">
        <f t="shared" si="7"/>
        <v>66684</v>
      </c>
      <c r="J8" s="26">
        <f t="shared" si="1"/>
        <v>19245</v>
      </c>
      <c r="K8" s="27">
        <f t="shared" si="1"/>
        <v>21159</v>
      </c>
      <c r="L8" s="39">
        <f t="shared" si="1"/>
        <v>26280</v>
      </c>
      <c r="M8" s="38">
        <f t="shared" si="8"/>
        <v>87466</v>
      </c>
      <c r="N8" s="26">
        <f t="shared" si="2"/>
        <v>25002</v>
      </c>
      <c r="O8" s="27">
        <f t="shared" si="2"/>
        <v>27529</v>
      </c>
      <c r="P8" s="39">
        <f t="shared" si="2"/>
        <v>34935</v>
      </c>
      <c r="Q8" s="38">
        <f t="shared" si="9"/>
        <v>90442</v>
      </c>
      <c r="R8" s="26">
        <f t="shared" si="3"/>
        <v>25775</v>
      </c>
      <c r="S8" s="27">
        <f t="shared" si="3"/>
        <v>29338</v>
      </c>
      <c r="T8" s="39">
        <f t="shared" si="3"/>
        <v>35329</v>
      </c>
      <c r="U8" s="38">
        <f t="shared" si="10"/>
        <v>96412</v>
      </c>
      <c r="V8" s="26">
        <f t="shared" si="4"/>
        <v>27236</v>
      </c>
      <c r="W8" s="27">
        <f t="shared" si="4"/>
        <v>30755</v>
      </c>
      <c r="X8" s="39">
        <f t="shared" si="4"/>
        <v>38421</v>
      </c>
      <c r="Y8" s="38">
        <f t="shared" si="11"/>
        <v>73638</v>
      </c>
      <c r="Z8" s="26">
        <f t="shared" si="5"/>
        <v>23887</v>
      </c>
      <c r="AA8" s="27">
        <f t="shared" si="5"/>
        <v>21849</v>
      </c>
      <c r="AB8" s="39">
        <f t="shared" si="5"/>
        <v>27902</v>
      </c>
    </row>
    <row r="9" spans="2:28" ht="15" customHeight="1">
      <c r="B9" s="206"/>
      <c r="C9" s="202" t="s">
        <v>27</v>
      </c>
      <c r="D9" s="58" t="s">
        <v>28</v>
      </c>
      <c r="E9" s="59">
        <f>I9+M9+Q9+U9+Y9</f>
        <v>680802</v>
      </c>
      <c r="F9" s="60">
        <f>J9+N9+R9+V9+Z9</f>
        <v>202976</v>
      </c>
      <c r="G9" s="61">
        <f t="shared" si="0"/>
        <v>207651</v>
      </c>
      <c r="H9" s="66">
        <f t="shared" si="0"/>
        <v>270175</v>
      </c>
      <c r="I9" s="68">
        <f t="shared" si="7"/>
        <v>115253</v>
      </c>
      <c r="J9" s="60">
        <f t="shared" si="1"/>
        <v>33829</v>
      </c>
      <c r="K9" s="61">
        <f t="shared" si="1"/>
        <v>35836</v>
      </c>
      <c r="L9" s="69">
        <f t="shared" si="1"/>
        <v>45588</v>
      </c>
      <c r="M9" s="68">
        <f t="shared" si="8"/>
        <v>138544</v>
      </c>
      <c r="N9" s="60">
        <f>F53</f>
        <v>40256</v>
      </c>
      <c r="O9" s="61">
        <f t="shared" si="2"/>
        <v>42037</v>
      </c>
      <c r="P9" s="69">
        <f t="shared" si="2"/>
        <v>56251</v>
      </c>
      <c r="Q9" s="68">
        <f t="shared" si="9"/>
        <v>142409</v>
      </c>
      <c r="R9" s="60">
        <f t="shared" si="3"/>
        <v>40611</v>
      </c>
      <c r="S9" s="61">
        <f t="shared" si="3"/>
        <v>45151</v>
      </c>
      <c r="T9" s="69">
        <f t="shared" si="3"/>
        <v>56647</v>
      </c>
      <c r="U9" s="68">
        <f t="shared" si="10"/>
        <v>152235</v>
      </c>
      <c r="V9" s="60">
        <f t="shared" si="4"/>
        <v>43733</v>
      </c>
      <c r="W9" s="61">
        <f t="shared" si="4"/>
        <v>47049</v>
      </c>
      <c r="X9" s="69">
        <f t="shared" si="4"/>
        <v>61453</v>
      </c>
      <c r="Y9" s="68">
        <f t="shared" si="11"/>
        <v>132361</v>
      </c>
      <c r="Z9" s="60">
        <f t="shared" si="5"/>
        <v>44547</v>
      </c>
      <c r="AA9" s="61">
        <f t="shared" si="5"/>
        <v>37578</v>
      </c>
      <c r="AB9" s="69">
        <f t="shared" si="5"/>
        <v>50236</v>
      </c>
    </row>
    <row r="10" spans="2:28" ht="15" customHeight="1">
      <c r="B10" s="206"/>
      <c r="C10" s="202"/>
      <c r="D10" s="62" t="s">
        <v>29</v>
      </c>
      <c r="E10" s="63">
        <f>I10+M10+Q10+U10+Y10</f>
        <v>170641</v>
      </c>
      <c r="F10" s="64">
        <f t="shared" si="6"/>
        <v>49524</v>
      </c>
      <c r="G10" s="65">
        <f t="shared" si="0"/>
        <v>58567</v>
      </c>
      <c r="H10" s="67">
        <f t="shared" si="0"/>
        <v>62550</v>
      </c>
      <c r="I10" s="70">
        <f t="shared" si="7"/>
        <v>21757</v>
      </c>
      <c r="J10" s="64">
        <f t="shared" si="1"/>
        <v>6281</v>
      </c>
      <c r="K10" s="65">
        <f t="shared" si="1"/>
        <v>7293</v>
      </c>
      <c r="L10" s="71">
        <f t="shared" si="1"/>
        <v>8183</v>
      </c>
      <c r="M10" s="70">
        <f t="shared" si="8"/>
        <v>40794</v>
      </c>
      <c r="N10" s="64">
        <f t="shared" si="2"/>
        <v>11940</v>
      </c>
      <c r="O10" s="65">
        <f t="shared" si="2"/>
        <v>13952</v>
      </c>
      <c r="P10" s="71">
        <f t="shared" si="2"/>
        <v>14902</v>
      </c>
      <c r="Q10" s="70">
        <f t="shared" si="9"/>
        <v>42803</v>
      </c>
      <c r="R10" s="64">
        <f t="shared" si="3"/>
        <v>12635</v>
      </c>
      <c r="S10" s="65">
        <f t="shared" si="3"/>
        <v>14771</v>
      </c>
      <c r="T10" s="71">
        <f t="shared" si="3"/>
        <v>15397</v>
      </c>
      <c r="U10" s="70">
        <f t="shared" si="10"/>
        <v>45598</v>
      </c>
      <c r="V10" s="64">
        <f t="shared" si="4"/>
        <v>12947</v>
      </c>
      <c r="W10" s="65">
        <f t="shared" si="4"/>
        <v>15562</v>
      </c>
      <c r="X10" s="71">
        <f t="shared" si="4"/>
        <v>17089</v>
      </c>
      <c r="Y10" s="70">
        <f t="shared" si="11"/>
        <v>19689</v>
      </c>
      <c r="Z10" s="64">
        <f t="shared" si="5"/>
        <v>5721</v>
      </c>
      <c r="AA10" s="65">
        <f>G93</f>
        <v>6989</v>
      </c>
      <c r="AB10" s="71">
        <f>H93</f>
        <v>6979</v>
      </c>
    </row>
    <row r="11" spans="2:28" ht="15" customHeight="1">
      <c r="B11" s="206"/>
      <c r="C11" s="194" t="s">
        <v>5</v>
      </c>
      <c r="D11" s="4" t="s">
        <v>6</v>
      </c>
      <c r="E11" s="22">
        <f t="shared" si="6"/>
        <v>701378</v>
      </c>
      <c r="F11" s="23">
        <f t="shared" si="6"/>
        <v>205564</v>
      </c>
      <c r="G11" s="24">
        <f t="shared" si="0"/>
        <v>217789</v>
      </c>
      <c r="H11" s="34">
        <f t="shared" si="0"/>
        <v>278025</v>
      </c>
      <c r="I11" s="35">
        <f t="shared" si="7"/>
        <v>113042</v>
      </c>
      <c r="J11" s="23">
        <f t="shared" si="1"/>
        <v>31891</v>
      </c>
      <c r="K11" s="24">
        <f t="shared" si="1"/>
        <v>35680</v>
      </c>
      <c r="L11" s="36">
        <f t="shared" si="1"/>
        <v>45471</v>
      </c>
      <c r="M11" s="35">
        <f t="shared" si="8"/>
        <v>148024</v>
      </c>
      <c r="N11" s="23">
        <f t="shared" si="2"/>
        <v>42192</v>
      </c>
      <c r="O11" s="24">
        <f t="shared" si="2"/>
        <v>46134</v>
      </c>
      <c r="P11" s="36">
        <f t="shared" si="2"/>
        <v>59698</v>
      </c>
      <c r="Q11" s="35">
        <f t="shared" si="9"/>
        <v>150263</v>
      </c>
      <c r="R11" s="23">
        <f t="shared" si="3"/>
        <v>42393</v>
      </c>
      <c r="S11" s="24">
        <f t="shared" si="3"/>
        <v>48289</v>
      </c>
      <c r="T11" s="36">
        <f t="shared" si="3"/>
        <v>59581</v>
      </c>
      <c r="U11" s="35">
        <f t="shared" si="10"/>
        <v>162578</v>
      </c>
      <c r="V11" s="23">
        <f t="shared" si="4"/>
        <v>45966</v>
      </c>
      <c r="W11" s="24">
        <f t="shared" si="4"/>
        <v>51286</v>
      </c>
      <c r="X11" s="36">
        <f t="shared" si="4"/>
        <v>65326</v>
      </c>
      <c r="Y11" s="35">
        <f t="shared" si="11"/>
        <v>127471</v>
      </c>
      <c r="Z11" s="23">
        <f t="shared" si="5"/>
        <v>43122</v>
      </c>
      <c r="AA11" s="24">
        <f t="shared" si="5"/>
        <v>36400</v>
      </c>
      <c r="AB11" s="36">
        <f t="shared" si="5"/>
        <v>47949</v>
      </c>
    </row>
    <row r="12" spans="2:28" ht="15" customHeight="1">
      <c r="B12" s="206"/>
      <c r="C12" s="194"/>
      <c r="D12" s="5" t="s">
        <v>7</v>
      </c>
      <c r="E12" s="28">
        <f t="shared" si="6"/>
        <v>150065</v>
      </c>
      <c r="F12" s="29">
        <f t="shared" si="6"/>
        <v>46936</v>
      </c>
      <c r="G12" s="30">
        <f t="shared" si="0"/>
        <v>48429</v>
      </c>
      <c r="H12" s="40">
        <f t="shared" si="0"/>
        <v>54700</v>
      </c>
      <c r="I12" s="41">
        <f t="shared" si="7"/>
        <v>23968</v>
      </c>
      <c r="J12" s="29">
        <f t="shared" si="1"/>
        <v>8219</v>
      </c>
      <c r="K12" s="30">
        <f t="shared" si="1"/>
        <v>7449</v>
      </c>
      <c r="L12" s="42">
        <f t="shared" si="1"/>
        <v>8300</v>
      </c>
      <c r="M12" s="41">
        <f t="shared" si="8"/>
        <v>31314</v>
      </c>
      <c r="N12" s="29">
        <f t="shared" si="2"/>
        <v>10004</v>
      </c>
      <c r="O12" s="30">
        <f t="shared" si="2"/>
        <v>9855</v>
      </c>
      <c r="P12" s="42">
        <f t="shared" si="2"/>
        <v>11455</v>
      </c>
      <c r="Q12" s="41">
        <f t="shared" si="9"/>
        <v>34949</v>
      </c>
      <c r="R12" s="29">
        <f t="shared" si="3"/>
        <v>10853</v>
      </c>
      <c r="S12" s="30">
        <f t="shared" si="3"/>
        <v>11633</v>
      </c>
      <c r="T12" s="42">
        <f t="shared" si="3"/>
        <v>12463</v>
      </c>
      <c r="U12" s="41">
        <f t="shared" si="10"/>
        <v>35255</v>
      </c>
      <c r="V12" s="29">
        <f t="shared" si="4"/>
        <v>10714</v>
      </c>
      <c r="W12" s="30">
        <f t="shared" si="4"/>
        <v>11325</v>
      </c>
      <c r="X12" s="42">
        <f t="shared" si="4"/>
        <v>13216</v>
      </c>
      <c r="Y12" s="41">
        <f t="shared" si="11"/>
        <v>24579</v>
      </c>
      <c r="Z12" s="29">
        <f t="shared" si="5"/>
        <v>7146</v>
      </c>
      <c r="AA12" s="30">
        <f t="shared" si="5"/>
        <v>8167</v>
      </c>
      <c r="AB12" s="42">
        <f t="shared" si="5"/>
        <v>9266</v>
      </c>
    </row>
    <row r="13" spans="2:28" ht="15" customHeight="1">
      <c r="B13" s="206"/>
      <c r="C13" s="194"/>
      <c r="D13" s="119" t="s">
        <v>8</v>
      </c>
      <c r="E13" s="49">
        <f>E12/E6</f>
        <v>0.17624785217565944</v>
      </c>
      <c r="F13" s="50">
        <f t="shared" ref="F13:H13" si="12">F12/F6</f>
        <v>0.18588514851485149</v>
      </c>
      <c r="G13" s="51">
        <f t="shared" si="12"/>
        <v>0.18191482168748921</v>
      </c>
      <c r="H13" s="72">
        <f t="shared" si="12"/>
        <v>0.1644000300548501</v>
      </c>
      <c r="I13" s="73">
        <f t="shared" si="7"/>
        <v>0.17493613604846361</v>
      </c>
      <c r="J13" s="50">
        <f t="shared" si="1"/>
        <v>0.20491149339316878</v>
      </c>
      <c r="K13" s="51">
        <f t="shared" si="1"/>
        <v>0.17271441489485034</v>
      </c>
      <c r="L13" s="74">
        <f t="shared" si="1"/>
        <v>0.15435829722341038</v>
      </c>
      <c r="M13" s="73">
        <f t="shared" si="8"/>
        <v>0.17460883917518874</v>
      </c>
      <c r="N13" s="50">
        <f t="shared" si="2"/>
        <v>0.19166219633688406</v>
      </c>
      <c r="O13" s="51">
        <f t="shared" si="2"/>
        <v>0.17601671756952258</v>
      </c>
      <c r="P13" s="74">
        <f t="shared" si="2"/>
        <v>0.16099110367798969</v>
      </c>
      <c r="Q13" s="73">
        <f t="shared" si="9"/>
        <v>0.18869727663434335</v>
      </c>
      <c r="R13" s="50">
        <f t="shared" si="3"/>
        <v>0.2038275175600045</v>
      </c>
      <c r="S13" s="51">
        <f t="shared" si="3"/>
        <v>0.19413570975601616</v>
      </c>
      <c r="T13" s="74">
        <f t="shared" si="3"/>
        <v>0.17299150519127199</v>
      </c>
      <c r="U13" s="73">
        <f t="shared" si="10"/>
        <v>0.17820586049850126</v>
      </c>
      <c r="V13" s="50">
        <f t="shared" si="4"/>
        <v>0.18902611150317572</v>
      </c>
      <c r="W13" s="51">
        <f t="shared" si="4"/>
        <v>0.18087875932344158</v>
      </c>
      <c r="X13" s="74">
        <f t="shared" si="4"/>
        <v>0.16826665987624456</v>
      </c>
      <c r="Y13" s="73">
        <f t="shared" si="11"/>
        <v>0.16165077277211443</v>
      </c>
      <c r="Z13" s="50">
        <f t="shared" si="5"/>
        <v>0.14215803294342325</v>
      </c>
      <c r="AA13" s="51">
        <f t="shared" si="5"/>
        <v>0.18325218210783764</v>
      </c>
      <c r="AB13" s="74">
        <f t="shared" si="5"/>
        <v>0.83064193129932673</v>
      </c>
    </row>
    <row r="14" spans="2:28" ht="15" customHeight="1">
      <c r="B14" s="206" t="s">
        <v>13</v>
      </c>
      <c r="C14" s="195" t="s">
        <v>10</v>
      </c>
      <c r="D14" s="195"/>
      <c r="E14" s="19">
        <f>I14+M14+Q14+U14+Y14</f>
        <v>459754103</v>
      </c>
      <c r="F14" s="20">
        <f t="shared" si="6"/>
        <v>148409425</v>
      </c>
      <c r="G14" s="21">
        <f t="shared" si="0"/>
        <v>143750854</v>
      </c>
      <c r="H14" s="31">
        <f t="shared" si="0"/>
        <v>167593824</v>
      </c>
      <c r="I14" s="32">
        <f t="shared" si="7"/>
        <v>74990719</v>
      </c>
      <c r="J14" s="20">
        <f t="shared" si="1"/>
        <v>23389073</v>
      </c>
      <c r="K14" s="21">
        <f t="shared" si="1"/>
        <v>23640685</v>
      </c>
      <c r="L14" s="33">
        <f t="shared" si="1"/>
        <v>27960961</v>
      </c>
      <c r="M14" s="32">
        <f t="shared" si="8"/>
        <v>97702817</v>
      </c>
      <c r="N14" s="20">
        <f t="shared" si="2"/>
        <v>30739454</v>
      </c>
      <c r="O14" s="21">
        <f t="shared" si="2"/>
        <v>30616911</v>
      </c>
      <c r="P14" s="33">
        <f t="shared" si="2"/>
        <v>36346452</v>
      </c>
      <c r="Q14" s="32">
        <f t="shared" si="9"/>
        <v>98051823</v>
      </c>
      <c r="R14" s="20">
        <f t="shared" si="3"/>
        <v>30732666</v>
      </c>
      <c r="S14" s="21">
        <f t="shared" si="3"/>
        <v>31791098</v>
      </c>
      <c r="T14" s="33">
        <f t="shared" si="3"/>
        <v>35528059</v>
      </c>
      <c r="U14" s="32">
        <f t="shared" si="10"/>
        <v>105932231</v>
      </c>
      <c r="V14" s="20">
        <f t="shared" si="4"/>
        <v>33405721</v>
      </c>
      <c r="W14" s="21">
        <f t="shared" si="4"/>
        <v>33683993</v>
      </c>
      <c r="X14" s="33">
        <f t="shared" si="4"/>
        <v>38842517</v>
      </c>
      <c r="Y14" s="32">
        <f t="shared" si="11"/>
        <v>83076513</v>
      </c>
      <c r="Z14" s="20">
        <f t="shared" si="5"/>
        <v>30142511</v>
      </c>
      <c r="AA14" s="21">
        <f t="shared" si="5"/>
        <v>24018167</v>
      </c>
      <c r="AB14" s="33">
        <f t="shared" si="5"/>
        <v>28915835</v>
      </c>
    </row>
    <row r="15" spans="2:28" ht="15" customHeight="1">
      <c r="B15" s="206"/>
      <c r="C15" s="196" t="s">
        <v>11</v>
      </c>
      <c r="D15" s="196"/>
      <c r="E15" s="52">
        <f t="shared" si="6"/>
        <v>451560803</v>
      </c>
      <c r="F15" s="53">
        <f t="shared" si="6"/>
        <v>146037775</v>
      </c>
      <c r="G15" s="54">
        <f t="shared" si="0"/>
        <v>141656904</v>
      </c>
      <c r="H15" s="55">
        <f t="shared" si="0"/>
        <v>163866124</v>
      </c>
      <c r="I15" s="56">
        <f t="shared" si="7"/>
        <v>73221169</v>
      </c>
      <c r="J15" s="53">
        <f t="shared" si="1"/>
        <v>22919073</v>
      </c>
      <c r="K15" s="54">
        <f t="shared" si="1"/>
        <v>23316735</v>
      </c>
      <c r="L15" s="57">
        <f t="shared" si="1"/>
        <v>26985361</v>
      </c>
      <c r="M15" s="56">
        <f t="shared" si="8"/>
        <v>95826917</v>
      </c>
      <c r="N15" s="53">
        <f t="shared" si="2"/>
        <v>30314904</v>
      </c>
      <c r="O15" s="54">
        <f t="shared" si="2"/>
        <v>30107411</v>
      </c>
      <c r="P15" s="57">
        <f t="shared" si="2"/>
        <v>35404602</v>
      </c>
      <c r="Q15" s="56">
        <f t="shared" si="9"/>
        <v>96394923</v>
      </c>
      <c r="R15" s="53">
        <f t="shared" si="3"/>
        <v>30208316</v>
      </c>
      <c r="S15" s="54">
        <f t="shared" si="3"/>
        <v>31296448</v>
      </c>
      <c r="T15" s="57">
        <f t="shared" si="3"/>
        <v>34890159</v>
      </c>
      <c r="U15" s="56">
        <f t="shared" si="10"/>
        <v>104661731</v>
      </c>
      <c r="V15" s="53">
        <f t="shared" si="4"/>
        <v>33012521</v>
      </c>
      <c r="W15" s="54">
        <f t="shared" si="4"/>
        <v>33296043</v>
      </c>
      <c r="X15" s="57">
        <f t="shared" si="4"/>
        <v>38353167</v>
      </c>
      <c r="Y15" s="56">
        <f t="shared" si="11"/>
        <v>81456063</v>
      </c>
      <c r="Z15" s="53">
        <f t="shared" si="5"/>
        <v>29582961</v>
      </c>
      <c r="AA15" s="54">
        <f t="shared" si="5"/>
        <v>23640267</v>
      </c>
      <c r="AB15" s="57">
        <f t="shared" si="5"/>
        <v>28232835</v>
      </c>
    </row>
    <row r="16" spans="2:28" ht="15" customHeight="1" thickBot="1">
      <c r="B16" s="207"/>
      <c r="C16" s="208" t="s">
        <v>12</v>
      </c>
      <c r="D16" s="208"/>
      <c r="E16" s="43">
        <f t="shared" si="6"/>
        <v>8193300</v>
      </c>
      <c r="F16" s="44">
        <f t="shared" si="6"/>
        <v>2371650</v>
      </c>
      <c r="G16" s="45">
        <f t="shared" si="0"/>
        <v>2093950</v>
      </c>
      <c r="H16" s="46">
        <f t="shared" si="0"/>
        <v>3727700</v>
      </c>
      <c r="I16" s="47">
        <f t="shared" si="7"/>
        <v>1769550</v>
      </c>
      <c r="J16" s="44">
        <f t="shared" si="1"/>
        <v>470000</v>
      </c>
      <c r="K16" s="45">
        <f t="shared" si="1"/>
        <v>323950</v>
      </c>
      <c r="L16" s="48">
        <f t="shared" si="1"/>
        <v>975600</v>
      </c>
      <c r="M16" s="47">
        <f t="shared" si="8"/>
        <v>1875900</v>
      </c>
      <c r="N16" s="44">
        <f t="shared" si="2"/>
        <v>424550</v>
      </c>
      <c r="O16" s="45">
        <f t="shared" si="2"/>
        <v>509500</v>
      </c>
      <c r="P16" s="48">
        <f t="shared" si="2"/>
        <v>941850</v>
      </c>
      <c r="Q16" s="47">
        <f t="shared" si="9"/>
        <v>1656900</v>
      </c>
      <c r="R16" s="44">
        <f t="shared" si="3"/>
        <v>524350</v>
      </c>
      <c r="S16" s="45">
        <f t="shared" si="3"/>
        <v>494650</v>
      </c>
      <c r="T16" s="48">
        <f t="shared" si="3"/>
        <v>637900</v>
      </c>
      <c r="U16" s="47">
        <f t="shared" si="10"/>
        <v>1270500</v>
      </c>
      <c r="V16" s="44">
        <f t="shared" si="4"/>
        <v>393200</v>
      </c>
      <c r="W16" s="45">
        <f t="shared" si="4"/>
        <v>387950</v>
      </c>
      <c r="X16" s="48">
        <f t="shared" si="4"/>
        <v>489350</v>
      </c>
      <c r="Y16" s="47">
        <f t="shared" si="11"/>
        <v>1620450</v>
      </c>
      <c r="Z16" s="44">
        <f t="shared" si="5"/>
        <v>559550</v>
      </c>
      <c r="AA16" s="45">
        <f t="shared" si="5"/>
        <v>377900</v>
      </c>
      <c r="AB16" s="48">
        <f t="shared" si="5"/>
        <v>683000</v>
      </c>
    </row>
    <row r="18" spans="2:9" ht="15" customHeight="1" thickBot="1">
      <c r="B18" s="1" t="s">
        <v>22</v>
      </c>
    </row>
    <row r="19" spans="2:9" ht="15" customHeight="1">
      <c r="B19" s="212" t="s">
        <v>0</v>
      </c>
      <c r="C19" s="213"/>
      <c r="D19" s="213"/>
      <c r="E19" s="13" t="s">
        <v>15</v>
      </c>
      <c r="F19" s="14" t="s">
        <v>17</v>
      </c>
      <c r="G19" s="121" t="s">
        <v>19</v>
      </c>
      <c r="H19" s="15" t="s">
        <v>21</v>
      </c>
    </row>
    <row r="20" spans="2:9" ht="15" customHeight="1">
      <c r="B20" s="206" t="s">
        <v>9</v>
      </c>
      <c r="C20" s="195" t="s">
        <v>1</v>
      </c>
      <c r="D20" s="195"/>
      <c r="E20" s="19">
        <f>E6/31</f>
        <v>27465.903225806451</v>
      </c>
      <c r="F20" s="20">
        <f>F6/31</f>
        <v>8145.1612903225805</v>
      </c>
      <c r="G20" s="21">
        <f t="shared" ref="G20:H20" si="13">G6/31</f>
        <v>8587.677419354839</v>
      </c>
      <c r="H20" s="33">
        <f t="shared" si="13"/>
        <v>10733.064516129032</v>
      </c>
      <c r="I20" s="8"/>
    </row>
    <row r="21" spans="2:9" ht="15" customHeight="1">
      <c r="B21" s="206"/>
      <c r="C21" s="194" t="s">
        <v>2</v>
      </c>
      <c r="D21" s="4" t="s">
        <v>3</v>
      </c>
      <c r="E21" s="22">
        <f t="shared" ref="E21:H22" si="14">E7/31</f>
        <v>14090.354838709678</v>
      </c>
      <c r="F21" s="23">
        <f t="shared" si="14"/>
        <v>4237.2580645161288</v>
      </c>
      <c r="G21" s="24">
        <f t="shared" si="14"/>
        <v>4373.8064516129034</v>
      </c>
      <c r="H21" s="36">
        <f t="shared" si="14"/>
        <v>5479.2903225806449</v>
      </c>
      <c r="I21" s="8"/>
    </row>
    <row r="22" spans="2:9" ht="15" customHeight="1">
      <c r="B22" s="206"/>
      <c r="C22" s="194"/>
      <c r="D22" s="119" t="s">
        <v>4</v>
      </c>
      <c r="E22" s="25">
        <f t="shared" si="14"/>
        <v>13375.548387096775</v>
      </c>
      <c r="F22" s="26">
        <f t="shared" si="14"/>
        <v>3907.9032258064517</v>
      </c>
      <c r="G22" s="27">
        <f t="shared" si="14"/>
        <v>4213.8709677419356</v>
      </c>
      <c r="H22" s="39">
        <f t="shared" si="14"/>
        <v>5253.7741935483873</v>
      </c>
      <c r="I22" s="8"/>
    </row>
    <row r="23" spans="2:9" ht="15" customHeight="1">
      <c r="B23" s="206"/>
      <c r="C23" s="202" t="s">
        <v>27</v>
      </c>
      <c r="D23" s="58" t="s">
        <v>28</v>
      </c>
      <c r="E23" s="59">
        <f>E9/$I$23</f>
        <v>29600.08695652174</v>
      </c>
      <c r="F23" s="60">
        <f>F9/$I$23</f>
        <v>8825.04347826087</v>
      </c>
      <c r="G23" s="61">
        <f t="shared" ref="G23:H23" si="15">G9/$I$23</f>
        <v>9028.3043478260861</v>
      </c>
      <c r="H23" s="69">
        <f t="shared" si="15"/>
        <v>11746.739130434782</v>
      </c>
      <c r="I23" s="8">
        <v>23</v>
      </c>
    </row>
    <row r="24" spans="2:9" ht="15" customHeight="1">
      <c r="B24" s="206"/>
      <c r="C24" s="202"/>
      <c r="D24" s="62" t="s">
        <v>29</v>
      </c>
      <c r="E24" s="63">
        <f>E10/$I$24</f>
        <v>21330.125</v>
      </c>
      <c r="F24" s="64">
        <f>F10/$I$24</f>
        <v>6190.5</v>
      </c>
      <c r="G24" s="65">
        <f t="shared" ref="G24:H24" si="16">G10/$I$24</f>
        <v>7320.875</v>
      </c>
      <c r="H24" s="71">
        <f t="shared" si="16"/>
        <v>7818.75</v>
      </c>
      <c r="I24" s="8">
        <v>8</v>
      </c>
    </row>
    <row r="25" spans="2:9" ht="15" customHeight="1">
      <c r="B25" s="206"/>
      <c r="C25" s="194" t="s">
        <v>5</v>
      </c>
      <c r="D25" s="4" t="s">
        <v>6</v>
      </c>
      <c r="E25" s="22">
        <f t="shared" ref="E25:H26" si="17">E11/31</f>
        <v>22625.096774193549</v>
      </c>
      <c r="F25" s="23">
        <f t="shared" si="17"/>
        <v>6631.0967741935483</v>
      </c>
      <c r="G25" s="24">
        <f t="shared" si="17"/>
        <v>7025.4516129032254</v>
      </c>
      <c r="H25" s="36">
        <f t="shared" si="17"/>
        <v>8968.5483870967746</v>
      </c>
      <c r="I25" s="8"/>
    </row>
    <row r="26" spans="2:9" ht="15" customHeight="1">
      <c r="B26" s="206"/>
      <c r="C26" s="194"/>
      <c r="D26" s="5" t="s">
        <v>7</v>
      </c>
      <c r="E26" s="28">
        <f t="shared" si="17"/>
        <v>4840.8064516129034</v>
      </c>
      <c r="F26" s="29">
        <f t="shared" si="17"/>
        <v>1514.0645161290322</v>
      </c>
      <c r="G26" s="30">
        <f t="shared" si="17"/>
        <v>1562.2258064516129</v>
      </c>
      <c r="H26" s="42">
        <f>H12/31</f>
        <v>1764.516129032258</v>
      </c>
      <c r="I26" s="8"/>
    </row>
    <row r="27" spans="2:9" ht="15" customHeight="1">
      <c r="B27" s="206"/>
      <c r="C27" s="194"/>
      <c r="D27" s="119" t="s">
        <v>8</v>
      </c>
      <c r="E27" s="49">
        <f>E26/E20</f>
        <v>0.17624785217565944</v>
      </c>
      <c r="F27" s="50">
        <f t="shared" ref="F27:G27" si="18">F26/F20</f>
        <v>0.18588514851485149</v>
      </c>
      <c r="G27" s="51">
        <f t="shared" si="18"/>
        <v>0.18191482168748921</v>
      </c>
      <c r="H27" s="74">
        <f>H26/H20</f>
        <v>0.1644000300548501</v>
      </c>
      <c r="I27" s="8"/>
    </row>
    <row r="28" spans="2:9" ht="15" customHeight="1">
      <c r="B28" s="206" t="s">
        <v>13</v>
      </c>
      <c r="C28" s="195" t="s">
        <v>10</v>
      </c>
      <c r="D28" s="195"/>
      <c r="E28" s="19">
        <f t="shared" ref="E28:H30" si="19">E14/31</f>
        <v>14830777.516129032</v>
      </c>
      <c r="F28" s="20">
        <f t="shared" si="19"/>
        <v>4787400.8064516131</v>
      </c>
      <c r="G28" s="21">
        <f t="shared" si="19"/>
        <v>4637124.3225806449</v>
      </c>
      <c r="H28" s="33">
        <f t="shared" si="19"/>
        <v>5406252.3870967738</v>
      </c>
      <c r="I28" s="8"/>
    </row>
    <row r="29" spans="2:9" ht="15" customHeight="1">
      <c r="B29" s="206"/>
      <c r="C29" s="196" t="s">
        <v>11</v>
      </c>
      <c r="D29" s="196"/>
      <c r="E29" s="52">
        <f t="shared" si="19"/>
        <v>14566477.516129032</v>
      </c>
      <c r="F29" s="53">
        <f t="shared" si="19"/>
        <v>4710895.9677419355</v>
      </c>
      <c r="G29" s="54">
        <f t="shared" si="19"/>
        <v>4569577.5483870972</v>
      </c>
      <c r="H29" s="57">
        <f t="shared" si="19"/>
        <v>5286004</v>
      </c>
      <c r="I29" s="8"/>
    </row>
    <row r="30" spans="2:9" ht="15" customHeight="1" thickBot="1">
      <c r="B30" s="207"/>
      <c r="C30" s="208" t="s">
        <v>12</v>
      </c>
      <c r="D30" s="208"/>
      <c r="E30" s="43">
        <f t="shared" si="19"/>
        <v>264300</v>
      </c>
      <c r="F30" s="44">
        <f t="shared" si="19"/>
        <v>76504.838709677424</v>
      </c>
      <c r="G30" s="45">
        <f t="shared" si="19"/>
        <v>67546.774193548394</v>
      </c>
      <c r="H30" s="48">
        <f t="shared" si="19"/>
        <v>120248.3870967742</v>
      </c>
      <c r="I30" s="8"/>
    </row>
    <row r="32" spans="2:9" ht="15" customHeight="1" thickBot="1">
      <c r="B32" s="3"/>
    </row>
    <row r="33" spans="2:36" ht="27.75" customHeight="1" thickTop="1" thickBot="1">
      <c r="B33" s="209" t="s">
        <v>122</v>
      </c>
      <c r="C33" s="210"/>
      <c r="D33" s="210"/>
      <c r="E33" s="210"/>
      <c r="F33" s="210"/>
      <c r="G33" s="210"/>
      <c r="H33" s="211"/>
    </row>
    <row r="34" spans="2:36" ht="15" customHeight="1" thickTop="1">
      <c r="B34" s="9"/>
    </row>
    <row r="35" spans="2:36" ht="15" customHeight="1">
      <c r="B35" s="203" t="s">
        <v>40</v>
      </c>
      <c r="C35" s="203"/>
      <c r="D35" s="203"/>
      <c r="E35" s="203" t="s">
        <v>114</v>
      </c>
      <c r="F35" s="203"/>
      <c r="G35" s="203"/>
      <c r="H35" s="203"/>
      <c r="I35" s="198">
        <v>45139</v>
      </c>
      <c r="J35" s="198"/>
      <c r="K35" s="198"/>
      <c r="L35" s="198"/>
      <c r="M35" s="199">
        <v>45140</v>
      </c>
      <c r="N35" s="199"/>
      <c r="O35" s="199"/>
      <c r="P35" s="199"/>
      <c r="Q35" s="199">
        <v>45141</v>
      </c>
      <c r="R35" s="199"/>
      <c r="S35" s="199"/>
      <c r="T35" s="199"/>
      <c r="U35" s="198">
        <v>45142</v>
      </c>
      <c r="V35" s="198"/>
      <c r="W35" s="198"/>
      <c r="X35" s="198"/>
      <c r="Y35" s="238">
        <v>45143</v>
      </c>
      <c r="Z35" s="238"/>
      <c r="AA35" s="238"/>
      <c r="AB35" s="238"/>
      <c r="AC35" s="222"/>
      <c r="AD35" s="222"/>
      <c r="AE35" s="222"/>
      <c r="AF35" s="222"/>
    </row>
    <row r="36" spans="2:36" ht="15" customHeight="1">
      <c r="B36" s="201" t="s">
        <v>0</v>
      </c>
      <c r="C36" s="201"/>
      <c r="D36" s="201"/>
      <c r="E36" s="6" t="s">
        <v>15</v>
      </c>
      <c r="F36" s="7" t="s">
        <v>17</v>
      </c>
      <c r="G36" s="120" t="s">
        <v>19</v>
      </c>
      <c r="H36" s="16" t="s">
        <v>21</v>
      </c>
      <c r="I36" s="10" t="s">
        <v>14</v>
      </c>
      <c r="J36" s="11" t="s">
        <v>16</v>
      </c>
      <c r="K36" s="12" t="s">
        <v>18</v>
      </c>
      <c r="L36" s="12" t="s">
        <v>20</v>
      </c>
      <c r="M36" s="10" t="s">
        <v>14</v>
      </c>
      <c r="N36" s="11" t="s">
        <v>16</v>
      </c>
      <c r="O36" s="12" t="s">
        <v>18</v>
      </c>
      <c r="P36" s="12" t="s">
        <v>20</v>
      </c>
      <c r="Q36" s="10" t="s">
        <v>14</v>
      </c>
      <c r="R36" s="11" t="s">
        <v>16</v>
      </c>
      <c r="S36" s="12" t="s">
        <v>18</v>
      </c>
      <c r="T36" s="12" t="s">
        <v>20</v>
      </c>
      <c r="U36" s="10" t="s">
        <v>14</v>
      </c>
      <c r="V36" s="11" t="s">
        <v>16</v>
      </c>
      <c r="W36" s="12" t="s">
        <v>18</v>
      </c>
      <c r="X36" s="12" t="s">
        <v>20</v>
      </c>
      <c r="Y36" s="10" t="s">
        <v>14</v>
      </c>
      <c r="Z36" s="11" t="s">
        <v>16</v>
      </c>
      <c r="AA36" s="12" t="s">
        <v>18</v>
      </c>
      <c r="AB36" s="12" t="s">
        <v>20</v>
      </c>
      <c r="AC36" s="81"/>
      <c r="AD36" s="81"/>
      <c r="AE36" s="81"/>
      <c r="AF36" s="81"/>
    </row>
    <row r="37" spans="2:36" ht="15" customHeight="1">
      <c r="B37" s="194" t="s">
        <v>9</v>
      </c>
      <c r="C37" s="195" t="s">
        <v>1</v>
      </c>
      <c r="D37" s="195"/>
      <c r="E37" s="19">
        <f>I37+M37+Q37+U37+Y37+AC37</f>
        <v>137010</v>
      </c>
      <c r="F37" s="20">
        <f t="shared" ref="F37:H39" si="20">J37+N37+R37+V37+Z37+AD37</f>
        <v>40110</v>
      </c>
      <c r="G37" s="21">
        <f t="shared" si="20"/>
        <v>43129</v>
      </c>
      <c r="H37" s="21">
        <f t="shared" si="20"/>
        <v>53771</v>
      </c>
      <c r="I37" s="19">
        <f>SUM(J37:L37)</f>
        <v>28742</v>
      </c>
      <c r="J37" s="20">
        <f>J38+J39</f>
        <v>8370</v>
      </c>
      <c r="K37" s="21">
        <f t="shared" ref="K37:L37" si="21">K38+K39</f>
        <v>8935</v>
      </c>
      <c r="L37" s="21">
        <f t="shared" si="21"/>
        <v>11437</v>
      </c>
      <c r="M37" s="19">
        <f>SUM(N37:P37)</f>
        <v>28797</v>
      </c>
      <c r="N37" s="20">
        <f>N38+N39</f>
        <v>8451</v>
      </c>
      <c r="O37" s="21">
        <f t="shared" ref="O37:P37" si="22">O38+O39</f>
        <v>8921</v>
      </c>
      <c r="P37" s="21">
        <f t="shared" si="22"/>
        <v>11425</v>
      </c>
      <c r="Q37" s="19">
        <f>SUM(R37:T37)</f>
        <v>28475</v>
      </c>
      <c r="R37" s="20">
        <f>R38+R39</f>
        <v>8297</v>
      </c>
      <c r="S37" s="21">
        <f t="shared" ref="S37:T37" si="23">S38+S39</f>
        <v>8906</v>
      </c>
      <c r="T37" s="21">
        <f t="shared" si="23"/>
        <v>11272</v>
      </c>
      <c r="U37" s="19">
        <f>SUM(V37:X37)</f>
        <v>29239</v>
      </c>
      <c r="V37" s="20">
        <f>V38+V39</f>
        <v>8711</v>
      </c>
      <c r="W37" s="21">
        <f t="shared" ref="W37:X37" si="24">W38+W39</f>
        <v>9074</v>
      </c>
      <c r="X37" s="21">
        <f t="shared" si="24"/>
        <v>11454</v>
      </c>
      <c r="Y37" s="19">
        <f>SUM(Z37:AB37)</f>
        <v>21757</v>
      </c>
      <c r="Z37" s="20">
        <f>Z38+Z39</f>
        <v>6281</v>
      </c>
      <c r="AA37" s="21">
        <f t="shared" ref="AA37:AB37" si="25">AA38+AA39</f>
        <v>7293</v>
      </c>
      <c r="AB37" s="21">
        <f t="shared" si="25"/>
        <v>8183</v>
      </c>
      <c r="AC37" s="82"/>
      <c r="AD37" s="83"/>
      <c r="AE37" s="83"/>
      <c r="AF37" s="83"/>
    </row>
    <row r="38" spans="2:36" ht="15" customHeight="1">
      <c r="B38" s="194"/>
      <c r="C38" s="194" t="s">
        <v>2</v>
      </c>
      <c r="D38" s="4" t="s">
        <v>3</v>
      </c>
      <c r="E38" s="22">
        <f t="shared" ref="E38:E39" si="26">I38+M38+Q38+U38+Y38+AC38</f>
        <v>70326</v>
      </c>
      <c r="F38" s="23">
        <f t="shared" si="20"/>
        <v>20865</v>
      </c>
      <c r="G38" s="24">
        <f t="shared" si="20"/>
        <v>21970</v>
      </c>
      <c r="H38" s="24">
        <f t="shared" si="20"/>
        <v>27491</v>
      </c>
      <c r="I38" s="22">
        <f t="shared" ref="I38:I43" si="27">SUM(J38:L38)</f>
        <v>14793</v>
      </c>
      <c r="J38" s="23">
        <v>4375</v>
      </c>
      <c r="K38" s="24">
        <v>4554</v>
      </c>
      <c r="L38" s="24">
        <v>5864</v>
      </c>
      <c r="M38" s="22">
        <f t="shared" ref="M38:M43" si="28">SUM(N38:P38)</f>
        <v>14803</v>
      </c>
      <c r="N38" s="23">
        <v>4408</v>
      </c>
      <c r="O38" s="24">
        <v>4580</v>
      </c>
      <c r="P38" s="24">
        <v>5815</v>
      </c>
      <c r="Q38" s="22">
        <f t="shared" ref="Q38:Q43" si="29">SUM(R38:T38)</f>
        <v>14629</v>
      </c>
      <c r="R38" s="23">
        <v>4359</v>
      </c>
      <c r="S38" s="24">
        <v>4542</v>
      </c>
      <c r="T38" s="24">
        <v>5728</v>
      </c>
      <c r="U38" s="22">
        <f t="shared" ref="U38:U43" si="30">SUM(V38:X38)</f>
        <v>14990</v>
      </c>
      <c r="V38" s="23">
        <v>4538</v>
      </c>
      <c r="W38" s="24">
        <v>4597</v>
      </c>
      <c r="X38" s="24">
        <v>5855</v>
      </c>
      <c r="Y38" s="22">
        <f t="shared" ref="Y38:Y43" si="31">SUM(Z38:AB38)</f>
        <v>11111</v>
      </c>
      <c r="Z38" s="23">
        <v>3185</v>
      </c>
      <c r="AA38" s="24">
        <v>3697</v>
      </c>
      <c r="AB38" s="24">
        <v>4229</v>
      </c>
      <c r="AC38" s="84"/>
      <c r="AD38" s="83"/>
      <c r="AE38" s="83"/>
      <c r="AF38" s="83"/>
    </row>
    <row r="39" spans="2:36" ht="15" customHeight="1">
      <c r="B39" s="194"/>
      <c r="C39" s="194"/>
      <c r="D39" s="119" t="s">
        <v>4</v>
      </c>
      <c r="E39" s="25">
        <f t="shared" si="26"/>
        <v>66684</v>
      </c>
      <c r="F39" s="26">
        <f t="shared" si="20"/>
        <v>19245</v>
      </c>
      <c r="G39" s="27">
        <f t="shared" si="20"/>
        <v>21159</v>
      </c>
      <c r="H39" s="27">
        <f t="shared" si="20"/>
        <v>26280</v>
      </c>
      <c r="I39" s="25">
        <f t="shared" si="27"/>
        <v>13949</v>
      </c>
      <c r="J39" s="26">
        <v>3995</v>
      </c>
      <c r="K39" s="27">
        <v>4381</v>
      </c>
      <c r="L39" s="27">
        <v>5573</v>
      </c>
      <c r="M39" s="25">
        <f t="shared" si="28"/>
        <v>13994</v>
      </c>
      <c r="N39" s="26">
        <v>4043</v>
      </c>
      <c r="O39" s="27">
        <v>4341</v>
      </c>
      <c r="P39" s="27">
        <v>5610</v>
      </c>
      <c r="Q39" s="25">
        <f t="shared" si="29"/>
        <v>13846</v>
      </c>
      <c r="R39" s="26">
        <v>3938</v>
      </c>
      <c r="S39" s="27">
        <v>4364</v>
      </c>
      <c r="T39" s="27">
        <v>5544</v>
      </c>
      <c r="U39" s="25">
        <f t="shared" si="30"/>
        <v>14249</v>
      </c>
      <c r="V39" s="26">
        <v>4173</v>
      </c>
      <c r="W39" s="27">
        <v>4477</v>
      </c>
      <c r="X39" s="27">
        <v>5599</v>
      </c>
      <c r="Y39" s="25">
        <f t="shared" si="31"/>
        <v>10646</v>
      </c>
      <c r="Z39" s="26">
        <v>3096</v>
      </c>
      <c r="AA39" s="27">
        <v>3596</v>
      </c>
      <c r="AB39" s="27">
        <v>3954</v>
      </c>
      <c r="AC39" s="84"/>
      <c r="AD39" s="83"/>
      <c r="AE39" s="83"/>
      <c r="AF39" s="83"/>
    </row>
    <row r="40" spans="2:36" ht="15" customHeight="1">
      <c r="B40" s="194"/>
      <c r="C40" s="202" t="s">
        <v>27</v>
      </c>
      <c r="D40" s="58" t="s">
        <v>28</v>
      </c>
      <c r="E40" s="59">
        <f>SUM(F40:H40)</f>
        <v>115253</v>
      </c>
      <c r="F40" s="60">
        <f>J37+N37+R37+V37</f>
        <v>33829</v>
      </c>
      <c r="G40" s="60">
        <f t="shared" ref="G40:H40" si="32">K37+O37+S37+W37</f>
        <v>35836</v>
      </c>
      <c r="H40" s="60">
        <f t="shared" si="32"/>
        <v>45588</v>
      </c>
      <c r="I40" s="59">
        <f t="shared" si="27"/>
        <v>0</v>
      </c>
      <c r="J40" s="60"/>
      <c r="K40" s="61"/>
      <c r="L40" s="61"/>
      <c r="M40" s="59">
        <f t="shared" si="28"/>
        <v>0</v>
      </c>
      <c r="N40" s="60"/>
      <c r="O40" s="61"/>
      <c r="P40" s="61"/>
      <c r="Q40" s="59">
        <f t="shared" si="29"/>
        <v>0</v>
      </c>
      <c r="R40" s="60"/>
      <c r="S40" s="61"/>
      <c r="T40" s="61"/>
      <c r="U40" s="59">
        <f t="shared" si="30"/>
        <v>0</v>
      </c>
      <c r="V40" s="60"/>
      <c r="W40" s="61"/>
      <c r="X40" s="61"/>
      <c r="Y40" s="59">
        <f t="shared" si="31"/>
        <v>0</v>
      </c>
      <c r="Z40" s="60"/>
      <c r="AA40" s="61"/>
      <c r="AB40" s="61"/>
      <c r="AC40" s="84"/>
      <c r="AD40" s="83"/>
      <c r="AE40" s="83"/>
      <c r="AF40" s="83"/>
    </row>
    <row r="41" spans="2:36" ht="15" customHeight="1">
      <c r="B41" s="194"/>
      <c r="C41" s="202"/>
      <c r="D41" s="62" t="s">
        <v>29</v>
      </c>
      <c r="E41" s="63">
        <f>SUM(F41:H41)</f>
        <v>21757</v>
      </c>
      <c r="F41" s="64">
        <f>Z37</f>
        <v>6281</v>
      </c>
      <c r="G41" s="64">
        <f>AA37</f>
        <v>7293</v>
      </c>
      <c r="H41" s="64">
        <f>AB37</f>
        <v>8183</v>
      </c>
      <c r="I41" s="63">
        <f t="shared" si="27"/>
        <v>0</v>
      </c>
      <c r="J41" s="64"/>
      <c r="K41" s="65"/>
      <c r="L41" s="65"/>
      <c r="M41" s="63">
        <f t="shared" si="28"/>
        <v>0</v>
      </c>
      <c r="N41" s="64"/>
      <c r="O41" s="65"/>
      <c r="P41" s="65"/>
      <c r="Q41" s="63">
        <f t="shared" si="29"/>
        <v>0</v>
      </c>
      <c r="R41" s="64"/>
      <c r="S41" s="65"/>
      <c r="T41" s="65"/>
      <c r="U41" s="63">
        <f t="shared" si="30"/>
        <v>0</v>
      </c>
      <c r="V41" s="64"/>
      <c r="W41" s="65"/>
      <c r="X41" s="65"/>
      <c r="Y41" s="63">
        <f t="shared" si="31"/>
        <v>0</v>
      </c>
      <c r="Z41" s="64"/>
      <c r="AA41" s="65"/>
      <c r="AB41" s="65"/>
      <c r="AC41" s="84"/>
      <c r="AD41" s="83"/>
      <c r="AE41" s="83"/>
      <c r="AF41" s="83"/>
    </row>
    <row r="42" spans="2:36" ht="15" customHeight="1">
      <c r="B42" s="194"/>
      <c r="C42" s="194" t="s">
        <v>5</v>
      </c>
      <c r="D42" s="4" t="s">
        <v>6</v>
      </c>
      <c r="E42" s="22">
        <f>I42+M42+Q42+U42+Y42+AC42</f>
        <v>113042</v>
      </c>
      <c r="F42" s="23">
        <f>J42+N42+R42+V42+Z42+AD42</f>
        <v>31891</v>
      </c>
      <c r="G42" s="24">
        <f t="shared" ref="G42:H43" si="33">K42+O42+S42+W42+AA42+AE42</f>
        <v>35680</v>
      </c>
      <c r="H42" s="24">
        <f t="shared" si="33"/>
        <v>45471</v>
      </c>
      <c r="I42" s="22">
        <f t="shared" si="27"/>
        <v>24128</v>
      </c>
      <c r="J42" s="23">
        <v>6792</v>
      </c>
      <c r="K42" s="24">
        <v>7536</v>
      </c>
      <c r="L42" s="24">
        <v>9800</v>
      </c>
      <c r="M42" s="22">
        <f t="shared" si="28"/>
        <v>23844</v>
      </c>
      <c r="N42" s="23">
        <v>6737</v>
      </c>
      <c r="O42" s="24">
        <v>7407</v>
      </c>
      <c r="P42" s="24">
        <v>9700</v>
      </c>
      <c r="Q42" s="22">
        <f t="shared" si="29"/>
        <v>23506</v>
      </c>
      <c r="R42" s="23">
        <v>6593</v>
      </c>
      <c r="S42" s="24">
        <v>7360</v>
      </c>
      <c r="T42" s="24">
        <v>9553</v>
      </c>
      <c r="U42" s="22">
        <f t="shared" si="30"/>
        <v>24262</v>
      </c>
      <c r="V42" s="23">
        <v>6983</v>
      </c>
      <c r="W42" s="24">
        <v>7579</v>
      </c>
      <c r="X42" s="24">
        <v>9700</v>
      </c>
      <c r="Y42" s="22">
        <f t="shared" si="31"/>
        <v>17302</v>
      </c>
      <c r="Z42" s="23">
        <v>4786</v>
      </c>
      <c r="AA42" s="24">
        <v>5798</v>
      </c>
      <c r="AB42" s="24">
        <v>6718</v>
      </c>
      <c r="AC42" s="133"/>
      <c r="AD42" s="132"/>
      <c r="AE42" s="132"/>
      <c r="AF42" s="132"/>
    </row>
    <row r="43" spans="2:36" ht="15" customHeight="1">
      <c r="B43" s="194"/>
      <c r="C43" s="194"/>
      <c r="D43" s="5" t="s">
        <v>7</v>
      </c>
      <c r="E43" s="28">
        <f>I43+M43+Q43+U43+Y43+AC43</f>
        <v>23968</v>
      </c>
      <c r="F43" s="29">
        <f>J43+N43+R43+V43+Z43+AD43</f>
        <v>8219</v>
      </c>
      <c r="G43" s="30">
        <f t="shared" si="33"/>
        <v>7449</v>
      </c>
      <c r="H43" s="30">
        <f t="shared" si="33"/>
        <v>8300</v>
      </c>
      <c r="I43" s="28">
        <f t="shared" si="27"/>
        <v>4614</v>
      </c>
      <c r="J43" s="29">
        <v>1578</v>
      </c>
      <c r="K43" s="30">
        <v>1399</v>
      </c>
      <c r="L43" s="30">
        <v>1637</v>
      </c>
      <c r="M43" s="28">
        <f t="shared" si="28"/>
        <v>4953</v>
      </c>
      <c r="N43" s="29">
        <v>1714</v>
      </c>
      <c r="O43" s="30">
        <v>1514</v>
      </c>
      <c r="P43" s="30">
        <v>1725</v>
      </c>
      <c r="Q43" s="28">
        <f t="shared" si="29"/>
        <v>4969</v>
      </c>
      <c r="R43" s="29">
        <v>1704</v>
      </c>
      <c r="S43" s="30">
        <v>1546</v>
      </c>
      <c r="T43" s="30">
        <v>1719</v>
      </c>
      <c r="U43" s="28">
        <f t="shared" si="30"/>
        <v>4977</v>
      </c>
      <c r="V43" s="29">
        <v>1728</v>
      </c>
      <c r="W43" s="30">
        <v>1495</v>
      </c>
      <c r="X43" s="30">
        <v>1754</v>
      </c>
      <c r="Y43" s="28">
        <f t="shared" si="31"/>
        <v>4455</v>
      </c>
      <c r="Z43" s="29">
        <v>1495</v>
      </c>
      <c r="AA43" s="30">
        <v>1495</v>
      </c>
      <c r="AB43" s="30">
        <v>1465</v>
      </c>
      <c r="AC43" s="133"/>
      <c r="AD43" s="132"/>
      <c r="AE43" s="132"/>
      <c r="AF43" s="132"/>
    </row>
    <row r="44" spans="2:36" ht="15" customHeight="1">
      <c r="B44" s="194"/>
      <c r="C44" s="194"/>
      <c r="D44" s="119" t="s">
        <v>8</v>
      </c>
      <c r="E44" s="49">
        <f>E43/E37</f>
        <v>0.17493613604846361</v>
      </c>
      <c r="F44" s="50">
        <f t="shared" ref="F44:H44" si="34">F43/F37</f>
        <v>0.20491149339316878</v>
      </c>
      <c r="G44" s="51">
        <f t="shared" si="34"/>
        <v>0.17271441489485034</v>
      </c>
      <c r="H44" s="51">
        <f t="shared" si="34"/>
        <v>0.15435829722341038</v>
      </c>
      <c r="I44" s="49">
        <f>I43/I37</f>
        <v>0.16053162619163594</v>
      </c>
      <c r="J44" s="50">
        <f t="shared" ref="J44:L44" si="35">J43/J37</f>
        <v>0.18853046594982079</v>
      </c>
      <c r="K44" s="51">
        <f t="shared" si="35"/>
        <v>0.1565752658086178</v>
      </c>
      <c r="L44" s="51">
        <f t="shared" si="35"/>
        <v>0.14313194019410685</v>
      </c>
      <c r="M44" s="49">
        <f>M43/M37</f>
        <v>0.17199708302948225</v>
      </c>
      <c r="N44" s="50">
        <f t="shared" ref="N44:P44" si="36">N43/N37</f>
        <v>0.20281623476511657</v>
      </c>
      <c r="O44" s="51">
        <f t="shared" si="36"/>
        <v>0.16971191570451744</v>
      </c>
      <c r="P44" s="51">
        <f t="shared" si="36"/>
        <v>0.15098468271334792</v>
      </c>
      <c r="Q44" s="49">
        <f>Q43/Q37</f>
        <v>0.17450395083406497</v>
      </c>
      <c r="R44" s="50">
        <f t="shared" ref="R44:T44" si="37">R43/R37</f>
        <v>0.2053754369049054</v>
      </c>
      <c r="S44" s="51">
        <f t="shared" si="37"/>
        <v>0.17359083763754771</v>
      </c>
      <c r="T44" s="51">
        <f t="shared" si="37"/>
        <v>0.15250177430801987</v>
      </c>
      <c r="U44" s="49">
        <f>U43/U37</f>
        <v>0.17021785970792436</v>
      </c>
      <c r="V44" s="50">
        <f t="shared" ref="V44:X44" si="38">V43/V37</f>
        <v>0.1983698771668006</v>
      </c>
      <c r="W44" s="51">
        <f t="shared" si="38"/>
        <v>0.16475644699140402</v>
      </c>
      <c r="X44" s="51">
        <f t="shared" si="38"/>
        <v>0.15313427623537629</v>
      </c>
      <c r="Y44" s="49">
        <f>Y43/Y37</f>
        <v>0.20476168589419497</v>
      </c>
      <c r="Z44" s="50">
        <f t="shared" ref="Z44:AB44" si="39">Z43/Z37</f>
        <v>0.23801942365865308</v>
      </c>
      <c r="AA44" s="51">
        <f t="shared" si="39"/>
        <v>0.20499108734402852</v>
      </c>
      <c r="AB44" s="51">
        <f t="shared" si="39"/>
        <v>0.17902969571061958</v>
      </c>
      <c r="AC44" s="134"/>
      <c r="AD44" s="135"/>
      <c r="AE44" s="135"/>
      <c r="AF44" s="135"/>
    </row>
    <row r="45" spans="2:36" ht="15" customHeight="1">
      <c r="B45" s="194" t="s">
        <v>13</v>
      </c>
      <c r="C45" s="195" t="s">
        <v>10</v>
      </c>
      <c r="D45" s="195"/>
      <c r="E45" s="19">
        <f>I45+M45+Q45+U45+Y45+AC45</f>
        <v>74990719</v>
      </c>
      <c r="F45" s="20">
        <f t="shared" ref="F45:H47" si="40">J45+N45+R45+V45+Z45+AD45</f>
        <v>23389073</v>
      </c>
      <c r="G45" s="21">
        <f t="shared" si="40"/>
        <v>23640685</v>
      </c>
      <c r="H45" s="21">
        <f t="shared" si="40"/>
        <v>27960961</v>
      </c>
      <c r="I45" s="19">
        <f>SUM(J45:L45)</f>
        <v>16228593</v>
      </c>
      <c r="J45" s="20">
        <f>J46+J47</f>
        <v>5201498</v>
      </c>
      <c r="K45" s="21">
        <f t="shared" ref="K45:L45" si="41">K46+K47</f>
        <v>5069502</v>
      </c>
      <c r="L45" s="21">
        <f t="shared" si="41"/>
        <v>5957593</v>
      </c>
      <c r="M45" s="19">
        <f>SUM(N45:P45)</f>
        <v>15895553</v>
      </c>
      <c r="N45" s="20">
        <f>N46+N47</f>
        <v>4849072</v>
      </c>
      <c r="O45" s="21">
        <f t="shared" ref="O45:P45" si="42">O46+O47</f>
        <v>4938380</v>
      </c>
      <c r="P45" s="21">
        <f t="shared" si="42"/>
        <v>6108101</v>
      </c>
      <c r="Q45" s="19">
        <f>SUM(R45:T45)</f>
        <v>15491393</v>
      </c>
      <c r="R45" s="20">
        <f>R46+R47</f>
        <v>4808721</v>
      </c>
      <c r="S45" s="21">
        <f t="shared" ref="S45:T45" si="43">S46+S47</f>
        <v>4859066</v>
      </c>
      <c r="T45" s="21">
        <f t="shared" si="43"/>
        <v>5823606</v>
      </c>
      <c r="U45" s="19">
        <f>SUM(V45:X45)</f>
        <v>16059330</v>
      </c>
      <c r="V45" s="20">
        <f>V46+V47</f>
        <v>5074782</v>
      </c>
      <c r="W45" s="21">
        <f t="shared" ref="W45:X45" si="44">W46+W47</f>
        <v>4979567</v>
      </c>
      <c r="X45" s="21">
        <f t="shared" si="44"/>
        <v>6004981</v>
      </c>
      <c r="Y45" s="19">
        <f>SUM(Z45:AB45)</f>
        <v>11315850</v>
      </c>
      <c r="Z45" s="20">
        <f>Z46+Z47</f>
        <v>3455000</v>
      </c>
      <c r="AA45" s="21">
        <f t="shared" ref="AA45:AB45" si="45">AA46+AA47</f>
        <v>3794170</v>
      </c>
      <c r="AB45" s="21">
        <f t="shared" si="45"/>
        <v>4066680</v>
      </c>
      <c r="AC45" s="131"/>
      <c r="AD45" s="132"/>
      <c r="AE45" s="132"/>
      <c r="AF45" s="132"/>
    </row>
    <row r="46" spans="2:36" ht="15" customHeight="1">
      <c r="B46" s="194"/>
      <c r="C46" s="196" t="s">
        <v>11</v>
      </c>
      <c r="D46" s="196"/>
      <c r="E46" s="102">
        <f>I46+M46+Q46+U46+Y46+AC46</f>
        <v>73221169</v>
      </c>
      <c r="F46" s="20">
        <f t="shared" si="40"/>
        <v>22919073</v>
      </c>
      <c r="G46" s="21">
        <f t="shared" si="40"/>
        <v>23316735</v>
      </c>
      <c r="H46" s="21">
        <f t="shared" si="40"/>
        <v>26985361</v>
      </c>
      <c r="I46" s="52">
        <f t="shared" ref="I46:I47" si="46">SUM(J46:L46)</f>
        <v>15561743</v>
      </c>
      <c r="J46" s="53">
        <v>4902048</v>
      </c>
      <c r="K46" s="54">
        <v>4907702</v>
      </c>
      <c r="L46" s="54">
        <v>5751993</v>
      </c>
      <c r="M46" s="52">
        <f t="shared" ref="M46:M47" si="47">SUM(N46:P46)</f>
        <v>15484453</v>
      </c>
      <c r="N46" s="53">
        <v>4809522</v>
      </c>
      <c r="O46" s="54">
        <v>4902230</v>
      </c>
      <c r="P46" s="54">
        <v>5772701</v>
      </c>
      <c r="Q46" s="52">
        <f t="shared" ref="Q46:Q47" si="48">SUM(R46:T46)</f>
        <v>15305893</v>
      </c>
      <c r="R46" s="53">
        <v>4766621</v>
      </c>
      <c r="S46" s="54">
        <v>4813066</v>
      </c>
      <c r="T46" s="54">
        <v>5726206</v>
      </c>
      <c r="U46" s="52">
        <f t="shared" ref="U46:U47" si="49">SUM(V46:X46)</f>
        <v>15712280</v>
      </c>
      <c r="V46" s="53">
        <v>5038932</v>
      </c>
      <c r="W46" s="54">
        <v>4945667</v>
      </c>
      <c r="X46" s="54">
        <v>5727681</v>
      </c>
      <c r="Y46" s="52">
        <f t="shared" ref="Y46:Y47" si="50">SUM(Z46:AB46)</f>
        <v>11156800</v>
      </c>
      <c r="Z46" s="53">
        <v>3401950</v>
      </c>
      <c r="AA46" s="54">
        <v>3748070</v>
      </c>
      <c r="AB46" s="54">
        <v>4006780</v>
      </c>
      <c r="AC46" s="133"/>
      <c r="AD46" s="132"/>
      <c r="AE46" s="132"/>
      <c r="AF46" s="132"/>
    </row>
    <row r="47" spans="2:36" ht="15" customHeight="1">
      <c r="B47" s="194"/>
      <c r="C47" s="197" t="s">
        <v>12</v>
      </c>
      <c r="D47" s="197"/>
      <c r="E47" s="25">
        <f>I47+M47+Q47+U47+Y47+AC47</f>
        <v>1769550</v>
      </c>
      <c r="F47" s="26">
        <f t="shared" si="40"/>
        <v>470000</v>
      </c>
      <c r="G47" s="27">
        <f t="shared" si="40"/>
        <v>323950</v>
      </c>
      <c r="H47" s="27">
        <f t="shared" si="40"/>
        <v>975600</v>
      </c>
      <c r="I47" s="25">
        <f t="shared" si="46"/>
        <v>666850</v>
      </c>
      <c r="J47" s="26">
        <v>299450</v>
      </c>
      <c r="K47" s="27">
        <v>161800</v>
      </c>
      <c r="L47" s="27">
        <v>205600</v>
      </c>
      <c r="M47" s="25">
        <f t="shared" si="47"/>
        <v>411100</v>
      </c>
      <c r="N47" s="26">
        <v>39550</v>
      </c>
      <c r="O47" s="27">
        <v>36150</v>
      </c>
      <c r="P47" s="27">
        <v>335400</v>
      </c>
      <c r="Q47" s="25">
        <f t="shared" si="48"/>
        <v>185500</v>
      </c>
      <c r="R47" s="26">
        <v>42100</v>
      </c>
      <c r="S47" s="27">
        <v>46000</v>
      </c>
      <c r="T47" s="27">
        <v>97400</v>
      </c>
      <c r="U47" s="25">
        <f t="shared" si="49"/>
        <v>347050</v>
      </c>
      <c r="V47" s="26">
        <v>35850</v>
      </c>
      <c r="W47" s="27">
        <v>33900</v>
      </c>
      <c r="X47" s="27">
        <v>277300</v>
      </c>
      <c r="Y47" s="25">
        <f t="shared" si="50"/>
        <v>159050</v>
      </c>
      <c r="Z47" s="26">
        <v>53050</v>
      </c>
      <c r="AA47" s="27">
        <v>46100</v>
      </c>
      <c r="AB47" s="27">
        <v>59900</v>
      </c>
      <c r="AC47" s="133"/>
      <c r="AD47" s="132"/>
      <c r="AE47" s="132"/>
      <c r="AF47" s="132"/>
    </row>
    <row r="48" spans="2:36" ht="15" customHeight="1">
      <c r="B48" s="203" t="s">
        <v>40</v>
      </c>
      <c r="C48" s="203"/>
      <c r="D48" s="203"/>
      <c r="E48" s="203" t="s">
        <v>116</v>
      </c>
      <c r="F48" s="203"/>
      <c r="G48" s="203"/>
      <c r="H48" s="203"/>
      <c r="I48" s="200">
        <v>45144</v>
      </c>
      <c r="J48" s="200"/>
      <c r="K48" s="200"/>
      <c r="L48" s="200"/>
      <c r="M48" s="199">
        <v>45145</v>
      </c>
      <c r="N48" s="199"/>
      <c r="O48" s="199"/>
      <c r="P48" s="199"/>
      <c r="Q48" s="199">
        <v>45146</v>
      </c>
      <c r="R48" s="199"/>
      <c r="S48" s="199"/>
      <c r="T48" s="199"/>
      <c r="U48" s="199">
        <v>45147</v>
      </c>
      <c r="V48" s="199"/>
      <c r="W48" s="199"/>
      <c r="X48" s="199"/>
      <c r="Y48" s="199">
        <v>45148</v>
      </c>
      <c r="Z48" s="199"/>
      <c r="AA48" s="199"/>
      <c r="AB48" s="199"/>
      <c r="AC48" s="199">
        <v>45149</v>
      </c>
      <c r="AD48" s="199"/>
      <c r="AE48" s="199"/>
      <c r="AF48" s="199"/>
      <c r="AG48" s="204">
        <v>45150</v>
      </c>
      <c r="AH48" s="204"/>
      <c r="AI48" s="204"/>
      <c r="AJ48" s="204"/>
    </row>
    <row r="49" spans="2:36" ht="15" customHeight="1">
      <c r="B49" s="201" t="s">
        <v>0</v>
      </c>
      <c r="C49" s="201"/>
      <c r="D49" s="201"/>
      <c r="E49" s="6" t="s">
        <v>15</v>
      </c>
      <c r="F49" s="7" t="s">
        <v>17</v>
      </c>
      <c r="G49" s="120" t="s">
        <v>19</v>
      </c>
      <c r="H49" s="16" t="s">
        <v>21</v>
      </c>
      <c r="I49" s="10" t="s">
        <v>14</v>
      </c>
      <c r="J49" s="11" t="s">
        <v>16</v>
      </c>
      <c r="K49" s="12" t="s">
        <v>18</v>
      </c>
      <c r="L49" s="12" t="s">
        <v>20</v>
      </c>
      <c r="M49" s="10" t="s">
        <v>14</v>
      </c>
      <c r="N49" s="11" t="s">
        <v>16</v>
      </c>
      <c r="O49" s="12" t="s">
        <v>18</v>
      </c>
      <c r="P49" s="12" t="s">
        <v>20</v>
      </c>
      <c r="Q49" s="10" t="s">
        <v>14</v>
      </c>
      <c r="R49" s="11" t="s">
        <v>16</v>
      </c>
      <c r="S49" s="12" t="s">
        <v>18</v>
      </c>
      <c r="T49" s="12" t="s">
        <v>20</v>
      </c>
      <c r="U49" s="10" t="s">
        <v>14</v>
      </c>
      <c r="V49" s="11" t="s">
        <v>16</v>
      </c>
      <c r="W49" s="12" t="s">
        <v>18</v>
      </c>
      <c r="X49" s="12" t="s">
        <v>20</v>
      </c>
      <c r="Y49" s="10" t="s">
        <v>14</v>
      </c>
      <c r="Z49" s="11" t="s">
        <v>16</v>
      </c>
      <c r="AA49" s="12" t="s">
        <v>18</v>
      </c>
      <c r="AB49" s="12" t="s">
        <v>20</v>
      </c>
      <c r="AC49" s="10" t="s">
        <v>14</v>
      </c>
      <c r="AD49" s="11" t="s">
        <v>16</v>
      </c>
      <c r="AE49" s="12" t="s">
        <v>18</v>
      </c>
      <c r="AF49" s="12" t="s">
        <v>20</v>
      </c>
      <c r="AG49" s="10" t="s">
        <v>14</v>
      </c>
      <c r="AH49" s="11" t="s">
        <v>16</v>
      </c>
      <c r="AI49" s="12" t="s">
        <v>18</v>
      </c>
      <c r="AJ49" s="12" t="s">
        <v>20</v>
      </c>
    </row>
    <row r="50" spans="2:36" ht="15" customHeight="1">
      <c r="B50" s="194" t="s">
        <v>9</v>
      </c>
      <c r="C50" s="195" t="s">
        <v>1</v>
      </c>
      <c r="D50" s="195"/>
      <c r="E50" s="19">
        <f>I50+M50+Q50+U50+Y50+AC50+AG50</f>
        <v>179338</v>
      </c>
      <c r="F50" s="20">
        <f t="shared" ref="F50:H52" si="51">J50+N50+R50+V50+Z50+AD50+AH50</f>
        <v>52196</v>
      </c>
      <c r="G50" s="21">
        <f t="shared" si="51"/>
        <v>55989</v>
      </c>
      <c r="H50" s="21">
        <f t="shared" si="51"/>
        <v>71153</v>
      </c>
      <c r="I50" s="19">
        <f>SUM(J50:L50)</f>
        <v>17038</v>
      </c>
      <c r="J50" s="20">
        <f>J51+J52</f>
        <v>5183</v>
      </c>
      <c r="K50" s="21">
        <f t="shared" ref="K50:L50" si="52">K51+K52</f>
        <v>5824</v>
      </c>
      <c r="L50" s="21">
        <f t="shared" si="52"/>
        <v>6031</v>
      </c>
      <c r="M50" s="19">
        <f>SUM(N50:P50)</f>
        <v>28701</v>
      </c>
      <c r="N50" s="20">
        <f>N51+N52</f>
        <v>8429</v>
      </c>
      <c r="O50" s="21">
        <f t="shared" ref="O50:P50" si="53">O51+O52</f>
        <v>8779</v>
      </c>
      <c r="P50" s="21">
        <f t="shared" si="53"/>
        <v>11493</v>
      </c>
      <c r="Q50" s="19">
        <f>SUM(R50:T50)</f>
        <v>29499</v>
      </c>
      <c r="R50" s="20">
        <f>R51+R52</f>
        <v>8593</v>
      </c>
      <c r="S50" s="21">
        <f t="shared" ref="S50:T50" si="54">S51+S52</f>
        <v>8939</v>
      </c>
      <c r="T50" s="21">
        <f t="shared" si="54"/>
        <v>11967</v>
      </c>
      <c r="U50" s="19">
        <f>SUM(V50:X50)</f>
        <v>29282</v>
      </c>
      <c r="V50" s="20">
        <f>V51+V52</f>
        <v>8394</v>
      </c>
      <c r="W50" s="21">
        <f t="shared" ref="W50:X50" si="55">W51+W52</f>
        <v>9011</v>
      </c>
      <c r="X50" s="21">
        <f t="shared" si="55"/>
        <v>11877</v>
      </c>
      <c r="Y50" s="19">
        <f>SUM(Z50:AB50)</f>
        <v>23406</v>
      </c>
      <c r="Z50" s="20">
        <f>Z51+Z52</f>
        <v>6957</v>
      </c>
      <c r="AA50" s="21">
        <f t="shared" ref="AA50:AB50" si="56">AA51+AA52</f>
        <v>6879</v>
      </c>
      <c r="AB50" s="21">
        <f t="shared" si="56"/>
        <v>9570</v>
      </c>
      <c r="AC50" s="19">
        <f>SUM(AD50:AF50)</f>
        <v>27656</v>
      </c>
      <c r="AD50" s="20">
        <f>AD51+AD52</f>
        <v>7883</v>
      </c>
      <c r="AE50" s="21">
        <f t="shared" ref="AE50:AF50" si="57">AE51+AE52</f>
        <v>8429</v>
      </c>
      <c r="AF50" s="21">
        <f t="shared" si="57"/>
        <v>11344</v>
      </c>
      <c r="AG50" s="19">
        <f>SUM(AH50:AJ50)</f>
        <v>23756</v>
      </c>
      <c r="AH50" s="20">
        <f>AH51+AH52</f>
        <v>6757</v>
      </c>
      <c r="AI50" s="21">
        <f t="shared" ref="AI50:AJ50" si="58">AI51+AI52</f>
        <v>8128</v>
      </c>
      <c r="AJ50" s="21">
        <f t="shared" si="58"/>
        <v>8871</v>
      </c>
    </row>
    <row r="51" spans="2:36" ht="15" customHeight="1">
      <c r="B51" s="194"/>
      <c r="C51" s="194" t="s">
        <v>2</v>
      </c>
      <c r="D51" s="4" t="s">
        <v>3</v>
      </c>
      <c r="E51" s="22">
        <f t="shared" ref="E51:E52" si="59">I51+M51+Q51+U51+Y51+AC51+AG51</f>
        <v>91872</v>
      </c>
      <c r="F51" s="23">
        <f t="shared" si="51"/>
        <v>27194</v>
      </c>
      <c r="G51" s="24">
        <f t="shared" si="51"/>
        <v>28460</v>
      </c>
      <c r="H51" s="24">
        <f t="shared" si="51"/>
        <v>36218</v>
      </c>
      <c r="I51" s="22">
        <f t="shared" ref="I51:I56" si="60">SUM(J51:L51)</f>
        <v>8565</v>
      </c>
      <c r="J51" s="23">
        <v>2590</v>
      </c>
      <c r="K51" s="24">
        <v>2939</v>
      </c>
      <c r="L51" s="24">
        <v>3036</v>
      </c>
      <c r="M51" s="22">
        <f t="shared" ref="M51:M56" si="61">SUM(N51:P51)</f>
        <v>14744</v>
      </c>
      <c r="N51" s="23">
        <v>4401</v>
      </c>
      <c r="O51" s="24">
        <v>4489</v>
      </c>
      <c r="P51" s="24">
        <v>5854</v>
      </c>
      <c r="Q51" s="22">
        <f t="shared" ref="Q51:Q56" si="62">SUM(R51:T51)</f>
        <v>15160</v>
      </c>
      <c r="R51" s="23">
        <v>4467</v>
      </c>
      <c r="S51" s="24">
        <v>4551</v>
      </c>
      <c r="T51" s="24">
        <v>6142</v>
      </c>
      <c r="U51" s="22">
        <f t="shared" ref="U51:U56" si="63">SUM(V51:X51)</f>
        <v>15009</v>
      </c>
      <c r="V51" s="23">
        <v>4393</v>
      </c>
      <c r="W51" s="24">
        <v>4556</v>
      </c>
      <c r="X51" s="24">
        <v>6060</v>
      </c>
      <c r="Y51" s="22">
        <f t="shared" ref="Y51:Y56" si="64">SUM(Z51:AB51)</f>
        <v>11991</v>
      </c>
      <c r="Z51" s="23">
        <v>3649</v>
      </c>
      <c r="AA51" s="24">
        <v>3478</v>
      </c>
      <c r="AB51" s="24">
        <v>4864</v>
      </c>
      <c r="AC51" s="22">
        <f t="shared" ref="AC51:AC56" si="65">SUM(AD51:AF51)</f>
        <v>14237</v>
      </c>
      <c r="AD51" s="23">
        <v>4167</v>
      </c>
      <c r="AE51" s="24">
        <v>4265</v>
      </c>
      <c r="AF51" s="24">
        <v>5805</v>
      </c>
      <c r="AG51" s="22">
        <f t="shared" ref="AG51:AG56" si="66">SUM(AH51:AJ51)</f>
        <v>12166</v>
      </c>
      <c r="AH51" s="23">
        <v>3527</v>
      </c>
      <c r="AI51" s="24">
        <v>4182</v>
      </c>
      <c r="AJ51" s="24">
        <v>4457</v>
      </c>
    </row>
    <row r="52" spans="2:36" ht="15" customHeight="1">
      <c r="B52" s="194"/>
      <c r="C52" s="194"/>
      <c r="D52" s="119" t="s">
        <v>4</v>
      </c>
      <c r="E52" s="25">
        <f t="shared" si="59"/>
        <v>87466</v>
      </c>
      <c r="F52" s="26">
        <f t="shared" si="51"/>
        <v>25002</v>
      </c>
      <c r="G52" s="27">
        <f t="shared" si="51"/>
        <v>27529</v>
      </c>
      <c r="H52" s="27">
        <f t="shared" si="51"/>
        <v>34935</v>
      </c>
      <c r="I52" s="25">
        <f t="shared" si="60"/>
        <v>8473</v>
      </c>
      <c r="J52" s="26">
        <v>2593</v>
      </c>
      <c r="K52" s="27">
        <v>2885</v>
      </c>
      <c r="L52" s="27">
        <v>2995</v>
      </c>
      <c r="M52" s="25">
        <f t="shared" si="61"/>
        <v>13957</v>
      </c>
      <c r="N52" s="26">
        <v>4028</v>
      </c>
      <c r="O52" s="27">
        <v>4290</v>
      </c>
      <c r="P52" s="27">
        <v>5639</v>
      </c>
      <c r="Q52" s="25">
        <f t="shared" si="62"/>
        <v>14339</v>
      </c>
      <c r="R52" s="26">
        <v>4126</v>
      </c>
      <c r="S52" s="27">
        <v>4388</v>
      </c>
      <c r="T52" s="27">
        <v>5825</v>
      </c>
      <c r="U52" s="25">
        <f t="shared" si="63"/>
        <v>14273</v>
      </c>
      <c r="V52" s="26">
        <v>4001</v>
      </c>
      <c r="W52" s="27">
        <v>4455</v>
      </c>
      <c r="X52" s="27">
        <v>5817</v>
      </c>
      <c r="Y52" s="25">
        <f t="shared" si="64"/>
        <v>11415</v>
      </c>
      <c r="Z52" s="26">
        <v>3308</v>
      </c>
      <c r="AA52" s="27">
        <v>3401</v>
      </c>
      <c r="AB52" s="27">
        <v>4706</v>
      </c>
      <c r="AC52" s="25">
        <f t="shared" si="65"/>
        <v>13419</v>
      </c>
      <c r="AD52" s="26">
        <v>3716</v>
      </c>
      <c r="AE52" s="27">
        <v>4164</v>
      </c>
      <c r="AF52" s="27">
        <v>5539</v>
      </c>
      <c r="AG52" s="25">
        <f t="shared" si="66"/>
        <v>11590</v>
      </c>
      <c r="AH52" s="26">
        <v>3230</v>
      </c>
      <c r="AI52" s="27">
        <v>3946</v>
      </c>
      <c r="AJ52" s="27">
        <v>4414</v>
      </c>
    </row>
    <row r="53" spans="2:36" ht="15" customHeight="1">
      <c r="B53" s="194"/>
      <c r="C53" s="202" t="s">
        <v>27</v>
      </c>
      <c r="D53" s="58" t="s">
        <v>28</v>
      </c>
      <c r="E53" s="59">
        <f>SUM(F53:H53)</f>
        <v>138544</v>
      </c>
      <c r="F53" s="60">
        <f>N50+R50+V50+Z50+AD50</f>
        <v>40256</v>
      </c>
      <c r="G53" s="61">
        <f t="shared" ref="G53:H53" si="67">O50+S50+W50+AA50+AE50</f>
        <v>42037</v>
      </c>
      <c r="H53" s="61">
        <f t="shared" si="67"/>
        <v>56251</v>
      </c>
      <c r="I53" s="59">
        <f t="shared" si="60"/>
        <v>0</v>
      </c>
      <c r="J53" s="60"/>
      <c r="K53" s="61"/>
      <c r="L53" s="61"/>
      <c r="M53" s="59">
        <f t="shared" si="61"/>
        <v>0</v>
      </c>
      <c r="N53" s="60"/>
      <c r="O53" s="61"/>
      <c r="P53" s="61"/>
      <c r="Q53" s="59">
        <f t="shared" si="62"/>
        <v>0</v>
      </c>
      <c r="R53" s="60"/>
      <c r="S53" s="61"/>
      <c r="T53" s="61"/>
      <c r="U53" s="59">
        <f t="shared" si="63"/>
        <v>0</v>
      </c>
      <c r="V53" s="60"/>
      <c r="W53" s="61"/>
      <c r="X53" s="61"/>
      <c r="Y53" s="59">
        <f t="shared" si="64"/>
        <v>0</v>
      </c>
      <c r="Z53" s="60"/>
      <c r="AA53" s="61"/>
      <c r="AB53" s="61"/>
      <c r="AC53" s="59">
        <f t="shared" si="65"/>
        <v>0</v>
      </c>
      <c r="AD53" s="60"/>
      <c r="AE53" s="61"/>
      <c r="AF53" s="61"/>
      <c r="AG53" s="59">
        <f t="shared" si="66"/>
        <v>0</v>
      </c>
      <c r="AH53" s="60"/>
      <c r="AI53" s="61"/>
      <c r="AJ53" s="61"/>
    </row>
    <row r="54" spans="2:36" ht="15" customHeight="1">
      <c r="B54" s="194"/>
      <c r="C54" s="202"/>
      <c r="D54" s="62" t="s">
        <v>29</v>
      </c>
      <c r="E54" s="63">
        <f>SUM(F54:H54)</f>
        <v>40794</v>
      </c>
      <c r="F54" s="64">
        <f>J50+AH50</f>
        <v>11940</v>
      </c>
      <c r="G54" s="65">
        <f t="shared" ref="G54:H54" si="68">K50+AI50</f>
        <v>13952</v>
      </c>
      <c r="H54" s="65">
        <f t="shared" si="68"/>
        <v>14902</v>
      </c>
      <c r="I54" s="63">
        <f t="shared" si="60"/>
        <v>0</v>
      </c>
      <c r="J54" s="64"/>
      <c r="K54" s="65"/>
      <c r="L54" s="65"/>
      <c r="M54" s="63">
        <f t="shared" si="61"/>
        <v>0</v>
      </c>
      <c r="N54" s="64"/>
      <c r="O54" s="65"/>
      <c r="P54" s="65"/>
      <c r="Q54" s="63">
        <f t="shared" si="62"/>
        <v>0</v>
      </c>
      <c r="R54" s="64"/>
      <c r="S54" s="65"/>
      <c r="T54" s="65"/>
      <c r="U54" s="63">
        <f t="shared" si="63"/>
        <v>0</v>
      </c>
      <c r="V54" s="64"/>
      <c r="W54" s="65"/>
      <c r="X54" s="65"/>
      <c r="Y54" s="63">
        <f t="shared" si="64"/>
        <v>0</v>
      </c>
      <c r="Z54" s="64"/>
      <c r="AA54" s="65"/>
      <c r="AB54" s="65"/>
      <c r="AC54" s="63">
        <f t="shared" si="65"/>
        <v>0</v>
      </c>
      <c r="AD54" s="64"/>
      <c r="AE54" s="65"/>
      <c r="AF54" s="65"/>
      <c r="AG54" s="63">
        <f t="shared" si="66"/>
        <v>0</v>
      </c>
      <c r="AH54" s="64"/>
      <c r="AI54" s="65"/>
      <c r="AJ54" s="65"/>
    </row>
    <row r="55" spans="2:36" ht="15" customHeight="1">
      <c r="B55" s="194"/>
      <c r="C55" s="194" t="s">
        <v>5</v>
      </c>
      <c r="D55" s="4" t="s">
        <v>6</v>
      </c>
      <c r="E55" s="22">
        <f t="shared" ref="E55:H56" si="69">I55+M55+Q55+U55+Y55+AC55+AG55</f>
        <v>148024</v>
      </c>
      <c r="F55" s="23">
        <f t="shared" si="69"/>
        <v>42192</v>
      </c>
      <c r="G55" s="24">
        <f t="shared" si="69"/>
        <v>46134</v>
      </c>
      <c r="H55" s="24">
        <f t="shared" si="69"/>
        <v>59698</v>
      </c>
      <c r="I55" s="22">
        <f t="shared" si="60"/>
        <v>13069</v>
      </c>
      <c r="J55" s="23">
        <v>3722</v>
      </c>
      <c r="K55" s="24">
        <v>4508</v>
      </c>
      <c r="L55" s="24">
        <v>4839</v>
      </c>
      <c r="M55" s="22">
        <f t="shared" si="61"/>
        <v>23518</v>
      </c>
      <c r="N55" s="23">
        <v>6617</v>
      </c>
      <c r="O55" s="24">
        <v>7223</v>
      </c>
      <c r="P55" s="24">
        <v>9678</v>
      </c>
      <c r="Q55" s="22">
        <f t="shared" si="62"/>
        <v>24314</v>
      </c>
      <c r="R55" s="23">
        <v>6890</v>
      </c>
      <c r="S55" s="24">
        <v>7315</v>
      </c>
      <c r="T55" s="24">
        <v>10109</v>
      </c>
      <c r="U55" s="22">
        <f t="shared" si="63"/>
        <v>24328</v>
      </c>
      <c r="V55" s="23">
        <v>6902</v>
      </c>
      <c r="W55" s="24">
        <v>7453</v>
      </c>
      <c r="X55" s="24">
        <v>9973</v>
      </c>
      <c r="Y55" s="22">
        <f t="shared" si="64"/>
        <v>20134</v>
      </c>
      <c r="Z55" s="23">
        <v>5959</v>
      </c>
      <c r="AA55" s="24">
        <v>5895</v>
      </c>
      <c r="AB55" s="24">
        <v>8280</v>
      </c>
      <c r="AC55" s="22">
        <f t="shared" si="65"/>
        <v>23653</v>
      </c>
      <c r="AD55" s="23">
        <v>6761</v>
      </c>
      <c r="AE55" s="24">
        <v>7215</v>
      </c>
      <c r="AF55" s="24">
        <v>9677</v>
      </c>
      <c r="AG55" s="22">
        <f t="shared" si="66"/>
        <v>19008</v>
      </c>
      <c r="AH55" s="23">
        <v>5341</v>
      </c>
      <c r="AI55" s="24">
        <v>6525</v>
      </c>
      <c r="AJ55" s="24">
        <v>7142</v>
      </c>
    </row>
    <row r="56" spans="2:36" ht="15" customHeight="1">
      <c r="B56" s="194"/>
      <c r="C56" s="194"/>
      <c r="D56" s="5" t="s">
        <v>7</v>
      </c>
      <c r="E56" s="28">
        <f t="shared" si="69"/>
        <v>31314</v>
      </c>
      <c r="F56" s="29">
        <f t="shared" si="69"/>
        <v>10004</v>
      </c>
      <c r="G56" s="30">
        <f t="shared" si="69"/>
        <v>9855</v>
      </c>
      <c r="H56" s="30">
        <f t="shared" si="69"/>
        <v>11455</v>
      </c>
      <c r="I56" s="28">
        <f t="shared" si="60"/>
        <v>3969</v>
      </c>
      <c r="J56" s="29">
        <v>1461</v>
      </c>
      <c r="K56" s="30">
        <v>1316</v>
      </c>
      <c r="L56" s="30">
        <v>1192</v>
      </c>
      <c r="M56" s="28">
        <f t="shared" si="61"/>
        <v>5183</v>
      </c>
      <c r="N56" s="29">
        <v>1812</v>
      </c>
      <c r="O56" s="30">
        <v>1556</v>
      </c>
      <c r="P56" s="30">
        <v>1815</v>
      </c>
      <c r="Q56" s="28">
        <f t="shared" si="62"/>
        <v>5185</v>
      </c>
      <c r="R56" s="29">
        <v>1703</v>
      </c>
      <c r="S56" s="30">
        <v>1624</v>
      </c>
      <c r="T56" s="30">
        <v>1858</v>
      </c>
      <c r="U56" s="28">
        <f t="shared" si="63"/>
        <v>4954</v>
      </c>
      <c r="V56" s="29">
        <v>1492</v>
      </c>
      <c r="W56" s="30">
        <v>1558</v>
      </c>
      <c r="X56" s="30">
        <v>1904</v>
      </c>
      <c r="Y56" s="28">
        <f t="shared" si="64"/>
        <v>3272</v>
      </c>
      <c r="Z56" s="29">
        <v>998</v>
      </c>
      <c r="AA56" s="30">
        <v>984</v>
      </c>
      <c r="AB56" s="30">
        <v>1290</v>
      </c>
      <c r="AC56" s="28">
        <f t="shared" si="65"/>
        <v>4003</v>
      </c>
      <c r="AD56" s="29">
        <v>1122</v>
      </c>
      <c r="AE56" s="30">
        <v>1214</v>
      </c>
      <c r="AF56" s="30">
        <v>1667</v>
      </c>
      <c r="AG56" s="28">
        <f t="shared" si="66"/>
        <v>4748</v>
      </c>
      <c r="AH56" s="29">
        <v>1416</v>
      </c>
      <c r="AI56" s="30">
        <v>1603</v>
      </c>
      <c r="AJ56" s="30">
        <v>1729</v>
      </c>
    </row>
    <row r="57" spans="2:36" ht="15" customHeight="1">
      <c r="B57" s="194"/>
      <c r="C57" s="194"/>
      <c r="D57" s="119" t="s">
        <v>8</v>
      </c>
      <c r="E57" s="49">
        <f>E56/E50</f>
        <v>0.17460883917518874</v>
      </c>
      <c r="F57" s="50">
        <f t="shared" ref="F57:H57" si="70">F56/F50</f>
        <v>0.19166219633688406</v>
      </c>
      <c r="G57" s="51">
        <f t="shared" si="70"/>
        <v>0.17601671756952258</v>
      </c>
      <c r="H57" s="51">
        <f t="shared" si="70"/>
        <v>0.16099110367798969</v>
      </c>
      <c r="I57" s="49">
        <f>I56/I50</f>
        <v>0.23294987674609696</v>
      </c>
      <c r="J57" s="50">
        <f t="shared" ref="J57:L57" si="71">J56/J50</f>
        <v>0.28188307929770401</v>
      </c>
      <c r="K57" s="51">
        <f t="shared" si="71"/>
        <v>0.22596153846153846</v>
      </c>
      <c r="L57" s="51">
        <f t="shared" si="71"/>
        <v>0.19764549825899519</v>
      </c>
      <c r="M57" s="49">
        <f>M56/M50</f>
        <v>0.18058604229817776</v>
      </c>
      <c r="N57" s="50">
        <f t="shared" ref="N57:P57" si="72">N56/N50</f>
        <v>0.21497212006169178</v>
      </c>
      <c r="O57" s="51">
        <f t="shared" si="72"/>
        <v>0.1772411436382276</v>
      </c>
      <c r="P57" s="51">
        <f t="shared" si="72"/>
        <v>0.15792221352127381</v>
      </c>
      <c r="Q57" s="49">
        <f>Q56/Q50</f>
        <v>0.175768670124411</v>
      </c>
      <c r="R57" s="50">
        <f t="shared" ref="R57:T57" si="73">R56/R50</f>
        <v>0.19818456883509833</v>
      </c>
      <c r="S57" s="51">
        <f t="shared" si="73"/>
        <v>0.1816758026624902</v>
      </c>
      <c r="T57" s="51">
        <f t="shared" si="73"/>
        <v>0.15526029915601236</v>
      </c>
      <c r="U57" s="49">
        <f>U56/U50</f>
        <v>0.16918243289392801</v>
      </c>
      <c r="V57" s="50">
        <f t="shared" ref="V57:X57" si="74">V56/V50</f>
        <v>0.17774600905408625</v>
      </c>
      <c r="W57" s="51">
        <f t="shared" si="74"/>
        <v>0.17289978914659859</v>
      </c>
      <c r="X57" s="51">
        <f t="shared" si="74"/>
        <v>0.1603098425528332</v>
      </c>
      <c r="Y57" s="49">
        <f>Y56/Y50</f>
        <v>0.1397932154148509</v>
      </c>
      <c r="Z57" s="50">
        <f t="shared" ref="Z57:AB57" si="75">Z56/Z50</f>
        <v>0.14345263763116287</v>
      </c>
      <c r="AA57" s="51">
        <f t="shared" si="75"/>
        <v>0.14304404709986918</v>
      </c>
      <c r="AB57" s="51">
        <f t="shared" si="75"/>
        <v>0.13479623824451412</v>
      </c>
      <c r="AC57" s="49">
        <f>AC56/AC50</f>
        <v>0.14474255134509689</v>
      </c>
      <c r="AD57" s="50">
        <f t="shared" ref="AD57:AF57" si="76">AD56/AD50</f>
        <v>0.14233159964480527</v>
      </c>
      <c r="AE57" s="51">
        <f t="shared" si="76"/>
        <v>0.14402657491991933</v>
      </c>
      <c r="AF57" s="51">
        <f t="shared" si="76"/>
        <v>0.14694992947813823</v>
      </c>
      <c r="AG57" s="49">
        <f>AG56/AG50</f>
        <v>0.1998652971880788</v>
      </c>
      <c r="AH57" s="50">
        <f t="shared" ref="AH57:AJ57" si="77">AH56/AH50</f>
        <v>0.20956045582359034</v>
      </c>
      <c r="AI57" s="51">
        <f t="shared" si="77"/>
        <v>0.19721948818897639</v>
      </c>
      <c r="AJ57" s="51">
        <f t="shared" si="77"/>
        <v>0.19490474580092437</v>
      </c>
    </row>
    <row r="58" spans="2:36" ht="15" customHeight="1">
      <c r="B58" s="194" t="s">
        <v>13</v>
      </c>
      <c r="C58" s="195" t="s">
        <v>10</v>
      </c>
      <c r="D58" s="195"/>
      <c r="E58" s="19">
        <f t="shared" ref="E58:H60" si="78">I58+M58+Q58+U58+Y58+AC58+AG58</f>
        <v>97702817</v>
      </c>
      <c r="F58" s="20">
        <f t="shared" si="78"/>
        <v>30739454</v>
      </c>
      <c r="G58" s="21">
        <f t="shared" si="78"/>
        <v>30616911</v>
      </c>
      <c r="H58" s="21">
        <f t="shared" si="78"/>
        <v>36346452</v>
      </c>
      <c r="I58" s="19">
        <f>SUM(J58:L58)</f>
        <v>8700572</v>
      </c>
      <c r="J58" s="20">
        <f>J59+J60</f>
        <v>2686650</v>
      </c>
      <c r="K58" s="21">
        <f t="shared" ref="K58:L58" si="79">K59+K60</f>
        <v>3019978</v>
      </c>
      <c r="L58" s="21">
        <f t="shared" si="79"/>
        <v>2993944</v>
      </c>
      <c r="M58" s="19">
        <f>SUM(N58:P58)</f>
        <v>15618987</v>
      </c>
      <c r="N58" s="20">
        <f>N59+N60</f>
        <v>4868621</v>
      </c>
      <c r="O58" s="21">
        <f t="shared" ref="O58:P58" si="80">O59+O60</f>
        <v>4883550</v>
      </c>
      <c r="P58" s="21">
        <f t="shared" si="80"/>
        <v>5866816</v>
      </c>
      <c r="Q58" s="19">
        <f>SUM(R58:T58)</f>
        <v>16113000</v>
      </c>
      <c r="R58" s="20">
        <f>R59+R60</f>
        <v>5018607</v>
      </c>
      <c r="S58" s="21">
        <f t="shared" ref="S58:T58" si="81">S59+S60</f>
        <v>4813673</v>
      </c>
      <c r="T58" s="21">
        <f t="shared" si="81"/>
        <v>6280720</v>
      </c>
      <c r="U58" s="19">
        <f>SUM(V58:X58)</f>
        <v>15877062</v>
      </c>
      <c r="V58" s="20">
        <f>V59+V60</f>
        <v>4942109</v>
      </c>
      <c r="W58" s="21">
        <f t="shared" ref="W58:X58" si="82">W59+W60</f>
        <v>4827352</v>
      </c>
      <c r="X58" s="21">
        <f t="shared" si="82"/>
        <v>6107601</v>
      </c>
      <c r="Y58" s="19">
        <f>SUM(Z58:AB58)</f>
        <v>13161638</v>
      </c>
      <c r="Z58" s="20">
        <f>Z59+Z60</f>
        <v>4244426</v>
      </c>
      <c r="AA58" s="21">
        <f t="shared" ref="AA58:AB58" si="83">AA59+AA60</f>
        <v>3946256</v>
      </c>
      <c r="AB58" s="21">
        <f t="shared" si="83"/>
        <v>4970956</v>
      </c>
      <c r="AC58" s="19">
        <f>SUM(AD58:AF58)</f>
        <v>15598088</v>
      </c>
      <c r="AD58" s="20">
        <f>AD59+AD60</f>
        <v>5010273</v>
      </c>
      <c r="AE58" s="21">
        <f t="shared" ref="AE58:AF58" si="84">AE59+AE60</f>
        <v>4776399</v>
      </c>
      <c r="AF58" s="21">
        <f t="shared" si="84"/>
        <v>5811416</v>
      </c>
      <c r="AG58" s="19">
        <f>SUM(AH58:AJ58)</f>
        <v>12633470</v>
      </c>
      <c r="AH58" s="20">
        <f>AH59+AH60</f>
        <v>3968768</v>
      </c>
      <c r="AI58" s="21">
        <f t="shared" ref="AI58:AJ58" si="85">AI59+AI60</f>
        <v>4349703</v>
      </c>
      <c r="AJ58" s="21">
        <f t="shared" si="85"/>
        <v>4314999</v>
      </c>
    </row>
    <row r="59" spans="2:36" ht="15" customHeight="1">
      <c r="B59" s="194"/>
      <c r="C59" s="196" t="s">
        <v>11</v>
      </c>
      <c r="D59" s="196"/>
      <c r="E59" s="52">
        <f t="shared" si="78"/>
        <v>95826917</v>
      </c>
      <c r="F59" s="53">
        <f t="shared" si="78"/>
        <v>30314904</v>
      </c>
      <c r="G59" s="54">
        <f t="shared" si="78"/>
        <v>30107411</v>
      </c>
      <c r="H59" s="54">
        <f t="shared" si="78"/>
        <v>35404602</v>
      </c>
      <c r="I59" s="52">
        <f t="shared" ref="I59:I60" si="86">SUM(J59:L59)</f>
        <v>8359322</v>
      </c>
      <c r="J59" s="53">
        <v>2595400</v>
      </c>
      <c r="K59" s="54">
        <v>2923528</v>
      </c>
      <c r="L59" s="54">
        <v>2840394</v>
      </c>
      <c r="M59" s="52">
        <f t="shared" ref="M59:M60" si="87">SUM(N59:P59)</f>
        <v>15234837</v>
      </c>
      <c r="N59" s="53">
        <v>4767221</v>
      </c>
      <c r="O59" s="54">
        <v>4735750</v>
      </c>
      <c r="P59" s="54">
        <v>5731866</v>
      </c>
      <c r="Q59" s="52">
        <f t="shared" ref="Q59:Q60" si="88">SUM(R59:T59)</f>
        <v>15665300</v>
      </c>
      <c r="R59" s="53">
        <v>4929157</v>
      </c>
      <c r="S59" s="54">
        <v>4780373</v>
      </c>
      <c r="T59" s="54">
        <v>5955770</v>
      </c>
      <c r="U59" s="52">
        <f t="shared" ref="U59:U60" si="89">SUM(V59:X59)</f>
        <v>15682562</v>
      </c>
      <c r="V59" s="53">
        <v>4916009</v>
      </c>
      <c r="W59" s="54">
        <v>4807702</v>
      </c>
      <c r="X59" s="54">
        <v>5958851</v>
      </c>
      <c r="Y59" s="52">
        <f t="shared" ref="Y59:Y60" si="90">SUM(Z59:AB59)</f>
        <v>13048838</v>
      </c>
      <c r="Z59" s="53">
        <v>4228026</v>
      </c>
      <c r="AA59" s="54">
        <v>3865406</v>
      </c>
      <c r="AB59" s="54">
        <v>4955406</v>
      </c>
      <c r="AC59" s="52">
        <f t="shared" ref="AC59:AC60" si="91">SUM(AD59:AF59)</f>
        <v>15424088</v>
      </c>
      <c r="AD59" s="53">
        <v>4964573</v>
      </c>
      <c r="AE59" s="54">
        <v>4702799</v>
      </c>
      <c r="AF59" s="54">
        <v>5756716</v>
      </c>
      <c r="AG59" s="52">
        <f t="shared" ref="AG59:AG60" si="92">SUM(AH59:AJ59)</f>
        <v>12411970</v>
      </c>
      <c r="AH59" s="53">
        <v>3914518</v>
      </c>
      <c r="AI59" s="54">
        <v>4291853</v>
      </c>
      <c r="AJ59" s="54">
        <v>4205599</v>
      </c>
    </row>
    <row r="60" spans="2:36" ht="15" customHeight="1">
      <c r="B60" s="194"/>
      <c r="C60" s="197" t="s">
        <v>12</v>
      </c>
      <c r="D60" s="197"/>
      <c r="E60" s="25">
        <f t="shared" si="78"/>
        <v>1875900</v>
      </c>
      <c r="F60" s="26">
        <f t="shared" si="78"/>
        <v>424550</v>
      </c>
      <c r="G60" s="27">
        <f t="shared" si="78"/>
        <v>509500</v>
      </c>
      <c r="H60" s="27">
        <f t="shared" si="78"/>
        <v>941850</v>
      </c>
      <c r="I60" s="25">
        <f t="shared" si="86"/>
        <v>341250</v>
      </c>
      <c r="J60" s="26">
        <v>91250</v>
      </c>
      <c r="K60" s="27">
        <v>96450</v>
      </c>
      <c r="L60" s="27">
        <v>153550</v>
      </c>
      <c r="M60" s="25">
        <f t="shared" si="87"/>
        <v>384150</v>
      </c>
      <c r="N60" s="26">
        <v>101400</v>
      </c>
      <c r="O60" s="27">
        <v>147800</v>
      </c>
      <c r="P60" s="27">
        <v>134950</v>
      </c>
      <c r="Q60" s="25">
        <f t="shared" si="88"/>
        <v>447700</v>
      </c>
      <c r="R60" s="26">
        <v>89450</v>
      </c>
      <c r="S60" s="27">
        <v>33300</v>
      </c>
      <c r="T60" s="27">
        <v>324950</v>
      </c>
      <c r="U60" s="25">
        <f t="shared" si="89"/>
        <v>194500</v>
      </c>
      <c r="V60" s="26">
        <v>26100</v>
      </c>
      <c r="W60" s="27">
        <v>19650</v>
      </c>
      <c r="X60" s="27">
        <v>148750</v>
      </c>
      <c r="Y60" s="25">
        <f t="shared" si="90"/>
        <v>112800</v>
      </c>
      <c r="Z60" s="26">
        <v>16400</v>
      </c>
      <c r="AA60" s="27">
        <v>80850</v>
      </c>
      <c r="AB60" s="27">
        <v>15550</v>
      </c>
      <c r="AC60" s="25">
        <f t="shared" si="91"/>
        <v>174000</v>
      </c>
      <c r="AD60" s="26">
        <v>45700</v>
      </c>
      <c r="AE60" s="27">
        <v>73600</v>
      </c>
      <c r="AF60" s="27">
        <v>54700</v>
      </c>
      <c r="AG60" s="25">
        <f t="shared" si="92"/>
        <v>221500</v>
      </c>
      <c r="AH60" s="26">
        <v>54250</v>
      </c>
      <c r="AI60" s="27">
        <v>57850</v>
      </c>
      <c r="AJ60" s="27">
        <v>109400</v>
      </c>
    </row>
    <row r="61" spans="2:36" ht="15" customHeight="1">
      <c r="B61" s="203" t="s">
        <v>40</v>
      </c>
      <c r="C61" s="203"/>
      <c r="D61" s="203"/>
      <c r="E61" s="203" t="s">
        <v>118</v>
      </c>
      <c r="F61" s="203"/>
      <c r="G61" s="203"/>
      <c r="H61" s="203"/>
      <c r="I61" s="200">
        <v>45151</v>
      </c>
      <c r="J61" s="200"/>
      <c r="K61" s="200"/>
      <c r="L61" s="200"/>
      <c r="M61" s="199">
        <v>45152</v>
      </c>
      <c r="N61" s="199"/>
      <c r="O61" s="199"/>
      <c r="P61" s="199"/>
      <c r="Q61" s="199">
        <v>45153</v>
      </c>
      <c r="R61" s="199"/>
      <c r="S61" s="199"/>
      <c r="T61" s="199"/>
      <c r="U61" s="199">
        <v>45154</v>
      </c>
      <c r="V61" s="199"/>
      <c r="W61" s="199"/>
      <c r="X61" s="199"/>
      <c r="Y61" s="199">
        <v>45155</v>
      </c>
      <c r="Z61" s="199"/>
      <c r="AA61" s="199"/>
      <c r="AB61" s="199"/>
      <c r="AC61" s="199">
        <v>45156</v>
      </c>
      <c r="AD61" s="199"/>
      <c r="AE61" s="199"/>
      <c r="AF61" s="199"/>
      <c r="AG61" s="204">
        <v>45157</v>
      </c>
      <c r="AH61" s="204"/>
      <c r="AI61" s="204"/>
      <c r="AJ61" s="204"/>
    </row>
    <row r="62" spans="2:36" ht="15" customHeight="1">
      <c r="B62" s="201" t="s">
        <v>0</v>
      </c>
      <c r="C62" s="201"/>
      <c r="D62" s="201"/>
      <c r="E62" s="6" t="s">
        <v>15</v>
      </c>
      <c r="F62" s="7" t="s">
        <v>17</v>
      </c>
      <c r="G62" s="120" t="s">
        <v>19</v>
      </c>
      <c r="H62" s="16" t="s">
        <v>21</v>
      </c>
      <c r="I62" s="10" t="s">
        <v>14</v>
      </c>
      <c r="J62" s="11" t="s">
        <v>16</v>
      </c>
      <c r="K62" s="12" t="s">
        <v>18</v>
      </c>
      <c r="L62" s="12" t="s">
        <v>20</v>
      </c>
      <c r="M62" s="10" t="s">
        <v>14</v>
      </c>
      <c r="N62" s="11" t="s">
        <v>16</v>
      </c>
      <c r="O62" s="12" t="s">
        <v>18</v>
      </c>
      <c r="P62" s="12" t="s">
        <v>20</v>
      </c>
      <c r="Q62" s="10" t="s">
        <v>14</v>
      </c>
      <c r="R62" s="11" t="s">
        <v>16</v>
      </c>
      <c r="S62" s="12" t="s">
        <v>18</v>
      </c>
      <c r="T62" s="12" t="s">
        <v>20</v>
      </c>
      <c r="U62" s="10" t="s">
        <v>14</v>
      </c>
      <c r="V62" s="11" t="s">
        <v>16</v>
      </c>
      <c r="W62" s="12" t="s">
        <v>18</v>
      </c>
      <c r="X62" s="12" t="s">
        <v>20</v>
      </c>
      <c r="Y62" s="10" t="s">
        <v>14</v>
      </c>
      <c r="Z62" s="11" t="s">
        <v>16</v>
      </c>
      <c r="AA62" s="12" t="s">
        <v>18</v>
      </c>
      <c r="AB62" s="12" t="s">
        <v>20</v>
      </c>
      <c r="AC62" s="10" t="s">
        <v>14</v>
      </c>
      <c r="AD62" s="11" t="s">
        <v>16</v>
      </c>
      <c r="AE62" s="12" t="s">
        <v>18</v>
      </c>
      <c r="AF62" s="12" t="s">
        <v>20</v>
      </c>
      <c r="AG62" s="10" t="s">
        <v>14</v>
      </c>
      <c r="AH62" s="11" t="s">
        <v>16</v>
      </c>
      <c r="AI62" s="12" t="s">
        <v>18</v>
      </c>
      <c r="AJ62" s="12" t="s">
        <v>20</v>
      </c>
    </row>
    <row r="63" spans="2:36" ht="15" customHeight="1">
      <c r="B63" s="194" t="s">
        <v>9</v>
      </c>
      <c r="C63" s="195" t="s">
        <v>1</v>
      </c>
      <c r="D63" s="195"/>
      <c r="E63" s="19">
        <f>I63+M63+Q63+U63+Y63+AC63+AG63</f>
        <v>185212</v>
      </c>
      <c r="F63" s="20">
        <f t="shared" ref="F63:H65" si="93">J63+N63+R63+V63+Z63+AD63+AH63</f>
        <v>53246</v>
      </c>
      <c r="G63" s="21">
        <f t="shared" si="93"/>
        <v>59922</v>
      </c>
      <c r="H63" s="21">
        <f t="shared" si="93"/>
        <v>72044</v>
      </c>
      <c r="I63" s="19">
        <f>SUM(J63:L63)</f>
        <v>18788</v>
      </c>
      <c r="J63" s="20">
        <f>J64+J65</f>
        <v>5628</v>
      </c>
      <c r="K63" s="21">
        <f t="shared" ref="K63:L63" si="94">K64+K65</f>
        <v>6548</v>
      </c>
      <c r="L63" s="21">
        <f t="shared" si="94"/>
        <v>6612</v>
      </c>
      <c r="M63" s="19">
        <f>SUM(N63:P63)</f>
        <v>28095</v>
      </c>
      <c r="N63" s="20">
        <f>N64+N65</f>
        <v>7958</v>
      </c>
      <c r="O63" s="21">
        <f t="shared" ref="O63:P63" si="95">O64+O65</f>
        <v>8804</v>
      </c>
      <c r="P63" s="21">
        <f t="shared" si="95"/>
        <v>11333</v>
      </c>
      <c r="Q63" s="19">
        <f>SUM(R63:T63)</f>
        <v>20654</v>
      </c>
      <c r="R63" s="20">
        <f>R64+R65</f>
        <v>5760</v>
      </c>
      <c r="S63" s="21">
        <f t="shared" ref="S63:T63" si="96">S64+S65</f>
        <v>7063</v>
      </c>
      <c r="T63" s="21">
        <f t="shared" si="96"/>
        <v>7831</v>
      </c>
      <c r="U63" s="19">
        <f>SUM(V63:X63)</f>
        <v>30825</v>
      </c>
      <c r="V63" s="20">
        <f>V64+V65</f>
        <v>8761</v>
      </c>
      <c r="W63" s="21">
        <f t="shared" ref="W63:X63" si="97">W64+W65</f>
        <v>9658</v>
      </c>
      <c r="X63" s="21">
        <f t="shared" si="97"/>
        <v>12406</v>
      </c>
      <c r="Y63" s="19">
        <f>SUM(Z63:AB63)</f>
        <v>30860</v>
      </c>
      <c r="Z63" s="20">
        <f>Z64+Z65</f>
        <v>8663</v>
      </c>
      <c r="AA63" s="21">
        <f t="shared" ref="AA63:AB63" si="98">AA64+AA65</f>
        <v>9841</v>
      </c>
      <c r="AB63" s="21">
        <f t="shared" si="98"/>
        <v>12356</v>
      </c>
      <c r="AC63" s="19">
        <f>SUM(AD63:AF63)</f>
        <v>31975</v>
      </c>
      <c r="AD63" s="20">
        <f>AD64+AD65</f>
        <v>9469</v>
      </c>
      <c r="AE63" s="21">
        <f t="shared" ref="AE63:AF63" si="99">AE64+AE65</f>
        <v>9785</v>
      </c>
      <c r="AF63" s="21">
        <f t="shared" si="99"/>
        <v>12721</v>
      </c>
      <c r="AG63" s="19">
        <f>SUM(AH63:AJ63)</f>
        <v>24015</v>
      </c>
      <c r="AH63" s="20">
        <f>AH64+AH65</f>
        <v>7007</v>
      </c>
      <c r="AI63" s="21">
        <f t="shared" ref="AI63:AJ63" si="100">AI64+AI65</f>
        <v>8223</v>
      </c>
      <c r="AJ63" s="21">
        <f t="shared" si="100"/>
        <v>8785</v>
      </c>
    </row>
    <row r="64" spans="2:36" ht="15" customHeight="1">
      <c r="B64" s="194"/>
      <c r="C64" s="194" t="s">
        <v>2</v>
      </c>
      <c r="D64" s="4" t="s">
        <v>3</v>
      </c>
      <c r="E64" s="22">
        <f t="shared" ref="E64:E65" si="101">I64+M64+Q64+U64+Y64+AC64+AG64</f>
        <v>94770</v>
      </c>
      <c r="F64" s="23">
        <f t="shared" si="93"/>
        <v>27471</v>
      </c>
      <c r="G64" s="24">
        <f t="shared" si="93"/>
        <v>30584</v>
      </c>
      <c r="H64" s="24">
        <f t="shared" si="93"/>
        <v>36715</v>
      </c>
      <c r="I64" s="22">
        <f t="shared" ref="I64:I69" si="102">SUM(J64:L64)</f>
        <v>9523</v>
      </c>
      <c r="J64" s="23">
        <v>2815</v>
      </c>
      <c r="K64" s="24">
        <v>3286</v>
      </c>
      <c r="L64" s="24">
        <v>3422</v>
      </c>
      <c r="M64" s="22">
        <f t="shared" ref="M64:M69" si="103">SUM(N64:P64)</f>
        <v>14409</v>
      </c>
      <c r="N64" s="23">
        <v>4150</v>
      </c>
      <c r="O64" s="24">
        <v>4511</v>
      </c>
      <c r="P64" s="24">
        <v>5748</v>
      </c>
      <c r="Q64" s="22">
        <f t="shared" ref="Q64:Q69" si="104">SUM(R64:T64)</f>
        <v>10538</v>
      </c>
      <c r="R64" s="23">
        <v>2943</v>
      </c>
      <c r="S64" s="24">
        <v>3574</v>
      </c>
      <c r="T64" s="24">
        <v>4021</v>
      </c>
      <c r="U64" s="22">
        <f t="shared" ref="U64:U69" si="105">SUM(V64:X64)</f>
        <v>15861</v>
      </c>
      <c r="V64" s="23">
        <v>4537</v>
      </c>
      <c r="W64" s="24">
        <v>4960</v>
      </c>
      <c r="X64" s="24">
        <v>6364</v>
      </c>
      <c r="Y64" s="22">
        <f t="shared" ref="Y64:Y69" si="106">SUM(Z64:AB64)</f>
        <v>15836</v>
      </c>
      <c r="Z64" s="23">
        <v>4479</v>
      </c>
      <c r="AA64" s="24">
        <v>5017</v>
      </c>
      <c r="AB64" s="24">
        <v>6340</v>
      </c>
      <c r="AC64" s="22">
        <f t="shared" ref="AC64:AC69" si="107">SUM(AD64:AF64)</f>
        <v>16263</v>
      </c>
      <c r="AD64" s="23">
        <v>4946</v>
      </c>
      <c r="AE64" s="24">
        <v>4919</v>
      </c>
      <c r="AF64" s="24">
        <v>6398</v>
      </c>
      <c r="AG64" s="22">
        <f t="shared" ref="AG64:AG69" si="108">SUM(AH64:AJ64)</f>
        <v>12340</v>
      </c>
      <c r="AH64" s="23">
        <v>3601</v>
      </c>
      <c r="AI64" s="24">
        <v>4317</v>
      </c>
      <c r="AJ64" s="24">
        <v>4422</v>
      </c>
    </row>
    <row r="65" spans="2:36" ht="15" customHeight="1">
      <c r="B65" s="194"/>
      <c r="C65" s="194"/>
      <c r="D65" s="119" t="s">
        <v>4</v>
      </c>
      <c r="E65" s="25">
        <f t="shared" si="101"/>
        <v>90442</v>
      </c>
      <c r="F65" s="26">
        <f t="shared" si="93"/>
        <v>25775</v>
      </c>
      <c r="G65" s="27">
        <f t="shared" si="93"/>
        <v>29338</v>
      </c>
      <c r="H65" s="27">
        <f t="shared" si="93"/>
        <v>35329</v>
      </c>
      <c r="I65" s="25">
        <f t="shared" si="102"/>
        <v>9265</v>
      </c>
      <c r="J65" s="26">
        <v>2813</v>
      </c>
      <c r="K65" s="27">
        <v>3262</v>
      </c>
      <c r="L65" s="27">
        <v>3190</v>
      </c>
      <c r="M65" s="25">
        <f t="shared" si="103"/>
        <v>13686</v>
      </c>
      <c r="N65" s="26">
        <v>3808</v>
      </c>
      <c r="O65" s="27">
        <v>4293</v>
      </c>
      <c r="P65" s="27">
        <v>5585</v>
      </c>
      <c r="Q65" s="25">
        <f t="shared" si="104"/>
        <v>10116</v>
      </c>
      <c r="R65" s="26">
        <v>2817</v>
      </c>
      <c r="S65" s="27">
        <v>3489</v>
      </c>
      <c r="T65" s="27">
        <v>3810</v>
      </c>
      <c r="U65" s="25">
        <f t="shared" si="105"/>
        <v>14964</v>
      </c>
      <c r="V65" s="26">
        <v>4224</v>
      </c>
      <c r="W65" s="27">
        <v>4698</v>
      </c>
      <c r="X65" s="27">
        <v>6042</v>
      </c>
      <c r="Y65" s="25">
        <f t="shared" si="106"/>
        <v>15024</v>
      </c>
      <c r="Z65" s="26">
        <v>4184</v>
      </c>
      <c r="AA65" s="27">
        <v>4824</v>
      </c>
      <c r="AB65" s="27">
        <v>6016</v>
      </c>
      <c r="AC65" s="25">
        <f t="shared" si="107"/>
        <v>15712</v>
      </c>
      <c r="AD65" s="26">
        <v>4523</v>
      </c>
      <c r="AE65" s="27">
        <v>4866</v>
      </c>
      <c r="AF65" s="27">
        <v>6323</v>
      </c>
      <c r="AG65" s="25">
        <f t="shared" si="108"/>
        <v>11675</v>
      </c>
      <c r="AH65" s="26">
        <v>3406</v>
      </c>
      <c r="AI65" s="27">
        <v>3906</v>
      </c>
      <c r="AJ65" s="27">
        <v>4363</v>
      </c>
    </row>
    <row r="66" spans="2:36" ht="15" customHeight="1">
      <c r="B66" s="194"/>
      <c r="C66" s="202" t="s">
        <v>27</v>
      </c>
      <c r="D66" s="58" t="s">
        <v>28</v>
      </c>
      <c r="E66" s="59">
        <f>SUM(F66:H66)</f>
        <v>142409</v>
      </c>
      <c r="F66" s="60">
        <f>N63+R63+V63+Z63+AD63</f>
        <v>40611</v>
      </c>
      <c r="G66" s="61">
        <f t="shared" ref="G66:H66" si="109">O63+S63+W63+AA63+AE63</f>
        <v>45151</v>
      </c>
      <c r="H66" s="61">
        <f t="shared" si="109"/>
        <v>56647</v>
      </c>
      <c r="I66" s="59">
        <f t="shared" si="102"/>
        <v>0</v>
      </c>
      <c r="J66" s="60"/>
      <c r="K66" s="61"/>
      <c r="L66" s="61"/>
      <c r="M66" s="59">
        <f t="shared" si="103"/>
        <v>0</v>
      </c>
      <c r="N66" s="60"/>
      <c r="O66" s="61"/>
      <c r="P66" s="61"/>
      <c r="Q66" s="59">
        <f t="shared" si="104"/>
        <v>0</v>
      </c>
      <c r="R66" s="60"/>
      <c r="S66" s="61"/>
      <c r="T66" s="61"/>
      <c r="U66" s="59">
        <f t="shared" si="105"/>
        <v>0</v>
      </c>
      <c r="V66" s="60"/>
      <c r="W66" s="61"/>
      <c r="X66" s="61"/>
      <c r="Y66" s="59">
        <f t="shared" si="106"/>
        <v>0</v>
      </c>
      <c r="Z66" s="60"/>
      <c r="AA66" s="61"/>
      <c r="AB66" s="61"/>
      <c r="AC66" s="59">
        <f t="shared" si="107"/>
        <v>0</v>
      </c>
      <c r="AD66" s="60"/>
      <c r="AE66" s="61"/>
      <c r="AF66" s="61"/>
      <c r="AG66" s="59">
        <f t="shared" si="108"/>
        <v>0</v>
      </c>
      <c r="AH66" s="60"/>
      <c r="AI66" s="61"/>
      <c r="AJ66" s="61"/>
    </row>
    <row r="67" spans="2:36" ht="15" customHeight="1">
      <c r="B67" s="194"/>
      <c r="C67" s="202"/>
      <c r="D67" s="62" t="s">
        <v>29</v>
      </c>
      <c r="E67" s="63">
        <f>SUM(F67:H67)</f>
        <v>42803</v>
      </c>
      <c r="F67" s="64">
        <f>J63+AH63</f>
        <v>12635</v>
      </c>
      <c r="G67" s="65">
        <f t="shared" ref="G67:H67" si="110">K63+AI63</f>
        <v>14771</v>
      </c>
      <c r="H67" s="65">
        <f t="shared" si="110"/>
        <v>15397</v>
      </c>
      <c r="I67" s="63">
        <f t="shared" si="102"/>
        <v>0</v>
      </c>
      <c r="J67" s="64"/>
      <c r="K67" s="65"/>
      <c r="L67" s="65"/>
      <c r="M67" s="63">
        <f t="shared" si="103"/>
        <v>0</v>
      </c>
      <c r="N67" s="64"/>
      <c r="O67" s="65"/>
      <c r="P67" s="65"/>
      <c r="Q67" s="63">
        <f t="shared" si="104"/>
        <v>0</v>
      </c>
      <c r="R67" s="64"/>
      <c r="S67" s="65"/>
      <c r="T67" s="65"/>
      <c r="U67" s="63">
        <f t="shared" si="105"/>
        <v>0</v>
      </c>
      <c r="V67" s="64"/>
      <c r="W67" s="65"/>
      <c r="X67" s="65"/>
      <c r="Y67" s="63">
        <f t="shared" si="106"/>
        <v>0</v>
      </c>
      <c r="Z67" s="64"/>
      <c r="AA67" s="65"/>
      <c r="AB67" s="65"/>
      <c r="AC67" s="63">
        <f t="shared" si="107"/>
        <v>0</v>
      </c>
      <c r="AD67" s="64"/>
      <c r="AE67" s="65"/>
      <c r="AF67" s="65"/>
      <c r="AG67" s="63">
        <f t="shared" si="108"/>
        <v>0</v>
      </c>
      <c r="AH67" s="64"/>
      <c r="AI67" s="65"/>
      <c r="AJ67" s="65"/>
    </row>
    <row r="68" spans="2:36" ht="15" customHeight="1">
      <c r="B68" s="194"/>
      <c r="C68" s="194" t="s">
        <v>5</v>
      </c>
      <c r="D68" s="4" t="s">
        <v>6</v>
      </c>
      <c r="E68" s="22">
        <f t="shared" ref="E68:H69" si="111">I68+M68+Q68+U68+Y68+AC68+AG68</f>
        <v>150263</v>
      </c>
      <c r="F68" s="23">
        <f t="shared" si="111"/>
        <v>42393</v>
      </c>
      <c r="G68" s="24">
        <f t="shared" si="111"/>
        <v>48289</v>
      </c>
      <c r="H68" s="24">
        <f t="shared" si="111"/>
        <v>59581</v>
      </c>
      <c r="I68" s="22">
        <f t="shared" si="102"/>
        <v>14762</v>
      </c>
      <c r="J68" s="23">
        <v>4425</v>
      </c>
      <c r="K68" s="24">
        <v>5055</v>
      </c>
      <c r="L68" s="24">
        <v>5282</v>
      </c>
      <c r="M68" s="22">
        <f t="shared" si="103"/>
        <v>23028</v>
      </c>
      <c r="N68" s="23">
        <v>6455</v>
      </c>
      <c r="O68" s="24">
        <v>7163</v>
      </c>
      <c r="P68" s="24">
        <v>9410</v>
      </c>
      <c r="Q68" s="22">
        <f t="shared" si="104"/>
        <v>15850</v>
      </c>
      <c r="R68" s="23">
        <v>4217</v>
      </c>
      <c r="S68" s="24">
        <v>5415</v>
      </c>
      <c r="T68" s="24">
        <v>6218</v>
      </c>
      <c r="U68" s="22">
        <f t="shared" si="105"/>
        <v>25490</v>
      </c>
      <c r="V68" s="23">
        <v>7162</v>
      </c>
      <c r="W68" s="24">
        <v>7879</v>
      </c>
      <c r="X68" s="24">
        <v>10449</v>
      </c>
      <c r="Y68" s="22">
        <f t="shared" si="106"/>
        <v>25681</v>
      </c>
      <c r="Z68" s="23">
        <v>7037</v>
      </c>
      <c r="AA68" s="24">
        <v>8177</v>
      </c>
      <c r="AB68" s="24">
        <v>10467</v>
      </c>
      <c r="AC68" s="22">
        <f t="shared" si="107"/>
        <v>26512</v>
      </c>
      <c r="AD68" s="23">
        <v>7687</v>
      </c>
      <c r="AE68" s="24">
        <v>8119</v>
      </c>
      <c r="AF68" s="24">
        <v>10706</v>
      </c>
      <c r="AG68" s="22">
        <f t="shared" si="108"/>
        <v>18940</v>
      </c>
      <c r="AH68" s="23">
        <v>5410</v>
      </c>
      <c r="AI68" s="24">
        <v>6481</v>
      </c>
      <c r="AJ68" s="24">
        <v>7049</v>
      </c>
    </row>
    <row r="69" spans="2:36" ht="15" customHeight="1">
      <c r="B69" s="194"/>
      <c r="C69" s="194"/>
      <c r="D69" s="5" t="s">
        <v>7</v>
      </c>
      <c r="E69" s="28">
        <f t="shared" si="111"/>
        <v>34949</v>
      </c>
      <c r="F69" s="29">
        <f t="shared" si="111"/>
        <v>10853</v>
      </c>
      <c r="G69" s="30">
        <f t="shared" si="111"/>
        <v>11633</v>
      </c>
      <c r="H69" s="30">
        <f t="shared" si="111"/>
        <v>12463</v>
      </c>
      <c r="I69" s="28">
        <f t="shared" si="102"/>
        <v>4026</v>
      </c>
      <c r="J69" s="29">
        <v>1203</v>
      </c>
      <c r="K69" s="30">
        <v>1493</v>
      </c>
      <c r="L69" s="30">
        <v>1330</v>
      </c>
      <c r="M69" s="28">
        <f t="shared" si="103"/>
        <v>5067</v>
      </c>
      <c r="N69" s="29">
        <v>1503</v>
      </c>
      <c r="O69" s="30">
        <v>1641</v>
      </c>
      <c r="P69" s="30">
        <v>1923</v>
      </c>
      <c r="Q69" s="28">
        <f t="shared" si="104"/>
        <v>4804</v>
      </c>
      <c r="R69" s="29">
        <v>1543</v>
      </c>
      <c r="S69" s="30">
        <v>1648</v>
      </c>
      <c r="T69" s="30">
        <v>1613</v>
      </c>
      <c r="U69" s="28">
        <f t="shared" si="105"/>
        <v>5335</v>
      </c>
      <c r="V69" s="29">
        <v>1599</v>
      </c>
      <c r="W69" s="30">
        <v>1779</v>
      </c>
      <c r="X69" s="30">
        <v>1957</v>
      </c>
      <c r="Y69" s="28">
        <f t="shared" si="106"/>
        <v>5179</v>
      </c>
      <c r="Z69" s="29">
        <v>1626</v>
      </c>
      <c r="AA69" s="30">
        <v>1664</v>
      </c>
      <c r="AB69" s="30">
        <v>1889</v>
      </c>
      <c r="AC69" s="28">
        <f t="shared" si="107"/>
        <v>5463</v>
      </c>
      <c r="AD69" s="29">
        <v>1782</v>
      </c>
      <c r="AE69" s="30">
        <v>1666</v>
      </c>
      <c r="AF69" s="30">
        <v>2015</v>
      </c>
      <c r="AG69" s="28">
        <f t="shared" si="108"/>
        <v>5075</v>
      </c>
      <c r="AH69" s="29">
        <v>1597</v>
      </c>
      <c r="AI69" s="30">
        <v>1742</v>
      </c>
      <c r="AJ69" s="30">
        <v>1736</v>
      </c>
    </row>
    <row r="70" spans="2:36" ht="15" customHeight="1">
      <c r="B70" s="194"/>
      <c r="C70" s="194"/>
      <c r="D70" s="119" t="s">
        <v>8</v>
      </c>
      <c r="E70" s="49">
        <f>E69/E63</f>
        <v>0.18869727663434335</v>
      </c>
      <c r="F70" s="50">
        <f t="shared" ref="F70:H70" si="112">F69/F63</f>
        <v>0.2038275175600045</v>
      </c>
      <c r="G70" s="51">
        <f t="shared" si="112"/>
        <v>0.19413570975601616</v>
      </c>
      <c r="H70" s="51">
        <f t="shared" si="112"/>
        <v>0.17299150519127199</v>
      </c>
      <c r="I70" s="49">
        <f>I69/I63</f>
        <v>0.21428571428571427</v>
      </c>
      <c r="J70" s="50">
        <f t="shared" ref="J70:L70" si="113">J69/J63</f>
        <v>0.21375266524520256</v>
      </c>
      <c r="K70" s="51">
        <f t="shared" si="113"/>
        <v>0.22800855222968847</v>
      </c>
      <c r="L70" s="51">
        <f t="shared" si="113"/>
        <v>0.20114942528735633</v>
      </c>
      <c r="M70" s="49">
        <f>M69/M63</f>
        <v>0.18035237586759209</v>
      </c>
      <c r="N70" s="50">
        <f t="shared" ref="N70:P70" si="114">N69/N63</f>
        <v>0.18886654938426739</v>
      </c>
      <c r="O70" s="51">
        <f t="shared" si="114"/>
        <v>0.18639254884143572</v>
      </c>
      <c r="P70" s="51">
        <f t="shared" si="114"/>
        <v>0.16968146121944763</v>
      </c>
      <c r="Q70" s="49">
        <f>Q69/Q63</f>
        <v>0.23259417062070301</v>
      </c>
      <c r="R70" s="50">
        <f t="shared" ref="R70:T70" si="115">R69/R63</f>
        <v>0.26788194444444446</v>
      </c>
      <c r="S70" s="51">
        <f t="shared" si="115"/>
        <v>0.23332861390344045</v>
      </c>
      <c r="T70" s="51">
        <f t="shared" si="115"/>
        <v>0.20597624824415783</v>
      </c>
      <c r="U70" s="49">
        <f>U69/U63</f>
        <v>0.17307380373073802</v>
      </c>
      <c r="V70" s="50">
        <f t="shared" ref="V70:X70" si="116">V69/V63</f>
        <v>0.18251341171099189</v>
      </c>
      <c r="W70" s="51">
        <f t="shared" si="116"/>
        <v>0.18419962725201905</v>
      </c>
      <c r="X70" s="51">
        <f t="shared" si="116"/>
        <v>0.15774625181363855</v>
      </c>
      <c r="Y70" s="49">
        <f>Y69/Y63</f>
        <v>0.16782242384964355</v>
      </c>
      <c r="Z70" s="50">
        <f t="shared" ref="Z70:AB70" si="117">Z69/Z63</f>
        <v>0.18769479395128708</v>
      </c>
      <c r="AA70" s="51">
        <f t="shared" si="117"/>
        <v>0.1690885072655218</v>
      </c>
      <c r="AB70" s="51">
        <f t="shared" si="117"/>
        <v>0.15288119132405309</v>
      </c>
      <c r="AC70" s="49">
        <f>AC69/AC63</f>
        <v>0.170852228303362</v>
      </c>
      <c r="AD70" s="50">
        <f t="shared" ref="AD70:AF70" si="118">AD69/AD63</f>
        <v>0.18819305100855424</v>
      </c>
      <c r="AE70" s="51">
        <f t="shared" si="118"/>
        <v>0.17026060296371998</v>
      </c>
      <c r="AF70" s="51">
        <f t="shared" si="118"/>
        <v>0.15839949689489821</v>
      </c>
      <c r="AG70" s="49">
        <f>AG69/AG63</f>
        <v>0.21132625442431813</v>
      </c>
      <c r="AH70" s="50">
        <f t="shared" ref="AH70:AJ70" si="119">AH69/AH63</f>
        <v>0.22791494220065647</v>
      </c>
      <c r="AI70" s="51">
        <f t="shared" si="119"/>
        <v>0.21184482548948072</v>
      </c>
      <c r="AJ70" s="51">
        <f t="shared" si="119"/>
        <v>0.19760956175298805</v>
      </c>
    </row>
    <row r="71" spans="2:36" ht="15" customHeight="1">
      <c r="B71" s="194" t="s">
        <v>13</v>
      </c>
      <c r="C71" s="195" t="s">
        <v>10</v>
      </c>
      <c r="D71" s="195"/>
      <c r="E71" s="19">
        <f t="shared" ref="E71:H73" si="120">I71+M71+Q71+U71+Y71+AC71+AG71</f>
        <v>98051823</v>
      </c>
      <c r="F71" s="20">
        <f t="shared" si="120"/>
        <v>30732666</v>
      </c>
      <c r="G71" s="21">
        <f t="shared" si="120"/>
        <v>31791098</v>
      </c>
      <c r="H71" s="21">
        <f t="shared" si="120"/>
        <v>35528059</v>
      </c>
      <c r="I71" s="19">
        <f>SUM(J71:L71)</f>
        <v>9699566</v>
      </c>
      <c r="J71" s="20">
        <f>J72+J73</f>
        <v>3127205</v>
      </c>
      <c r="K71" s="21">
        <f t="shared" ref="K71:L71" si="121">K72+K73</f>
        <v>3334667</v>
      </c>
      <c r="L71" s="21">
        <f t="shared" si="121"/>
        <v>3237694</v>
      </c>
      <c r="M71" s="19">
        <f>SUM(N71:P71)</f>
        <v>15120759</v>
      </c>
      <c r="N71" s="20">
        <f>N72+N73</f>
        <v>4778660</v>
      </c>
      <c r="O71" s="21">
        <f t="shared" ref="O71:P71" si="122">O72+O73</f>
        <v>4720822</v>
      </c>
      <c r="P71" s="21">
        <f t="shared" si="122"/>
        <v>5621277</v>
      </c>
      <c r="Q71" s="19">
        <f>SUM(R71:T71)</f>
        <v>10198716</v>
      </c>
      <c r="R71" s="20">
        <f>R72+R73</f>
        <v>3007591</v>
      </c>
      <c r="S71" s="21">
        <f t="shared" ref="S71:T71" si="123">S72+S73</f>
        <v>3528668</v>
      </c>
      <c r="T71" s="21">
        <f t="shared" si="123"/>
        <v>3662457</v>
      </c>
      <c r="U71" s="19">
        <f>SUM(V71:X71)</f>
        <v>16724217</v>
      </c>
      <c r="V71" s="20">
        <f>V72+V73</f>
        <v>5243275</v>
      </c>
      <c r="W71" s="21">
        <f t="shared" ref="W71:X71" si="124">W72+W73</f>
        <v>5178569</v>
      </c>
      <c r="X71" s="21">
        <f t="shared" si="124"/>
        <v>6302373</v>
      </c>
      <c r="Y71" s="19">
        <f>SUM(Z71:AB71)</f>
        <v>16725483</v>
      </c>
      <c r="Z71" s="20">
        <f>Z72+Z73</f>
        <v>5028462</v>
      </c>
      <c r="AA71" s="21">
        <f t="shared" ref="AA71:AB71" si="125">AA72+AA73</f>
        <v>5384727</v>
      </c>
      <c r="AB71" s="21">
        <f t="shared" si="125"/>
        <v>6312294</v>
      </c>
      <c r="AC71" s="19">
        <f>SUM(AD71:AF71)</f>
        <v>16967644</v>
      </c>
      <c r="AD71" s="20">
        <f>AD72+AD73</f>
        <v>5556107</v>
      </c>
      <c r="AE71" s="21">
        <f t="shared" ref="AE71:AF71" si="126">AE72+AE73</f>
        <v>5216843</v>
      </c>
      <c r="AF71" s="21">
        <f t="shared" si="126"/>
        <v>6194694</v>
      </c>
      <c r="AG71" s="19">
        <f>SUM(AH71:AJ71)</f>
        <v>12615438</v>
      </c>
      <c r="AH71" s="20">
        <f>AH72+AH73</f>
        <v>3991366</v>
      </c>
      <c r="AI71" s="21">
        <f t="shared" ref="AI71:AJ71" si="127">AI72+AI73</f>
        <v>4426802</v>
      </c>
      <c r="AJ71" s="21">
        <f t="shared" si="127"/>
        <v>4197270</v>
      </c>
    </row>
    <row r="72" spans="2:36" ht="15" customHeight="1">
      <c r="B72" s="194"/>
      <c r="C72" s="196" t="s">
        <v>11</v>
      </c>
      <c r="D72" s="196"/>
      <c r="E72" s="52">
        <f t="shared" si="120"/>
        <v>96394923</v>
      </c>
      <c r="F72" s="53">
        <f t="shared" si="120"/>
        <v>30208316</v>
      </c>
      <c r="G72" s="54">
        <f t="shared" si="120"/>
        <v>31296448</v>
      </c>
      <c r="H72" s="54">
        <f t="shared" si="120"/>
        <v>34890159</v>
      </c>
      <c r="I72" s="52">
        <f t="shared" ref="I72:I73" si="128">SUM(J72:L72)</f>
        <v>9484916</v>
      </c>
      <c r="J72" s="53">
        <v>3059755</v>
      </c>
      <c r="K72" s="54">
        <v>3268867</v>
      </c>
      <c r="L72" s="54">
        <v>3156294</v>
      </c>
      <c r="M72" s="52">
        <f t="shared" ref="M72:M73" si="129">SUM(N72:P72)</f>
        <v>14819559</v>
      </c>
      <c r="N72" s="53">
        <v>4664560</v>
      </c>
      <c r="O72" s="54">
        <v>4681672</v>
      </c>
      <c r="P72" s="54">
        <v>5473327</v>
      </c>
      <c r="Q72" s="52">
        <f t="shared" ref="Q72:Q73" si="130">SUM(R72:T72)</f>
        <v>9941966</v>
      </c>
      <c r="R72" s="53">
        <v>2965791</v>
      </c>
      <c r="S72" s="54">
        <v>3424268</v>
      </c>
      <c r="T72" s="54">
        <v>3551907</v>
      </c>
      <c r="U72" s="52">
        <f t="shared" ref="U72:U73" si="131">SUM(V72:X72)</f>
        <v>16439567</v>
      </c>
      <c r="V72" s="53">
        <v>5070725</v>
      </c>
      <c r="W72" s="54">
        <v>5155769</v>
      </c>
      <c r="X72" s="54">
        <v>6213073</v>
      </c>
      <c r="Y72" s="52">
        <f t="shared" ref="Y72:Y73" si="132">SUM(Z72:AB72)</f>
        <v>16474683</v>
      </c>
      <c r="Z72" s="53">
        <v>4989712</v>
      </c>
      <c r="AA72" s="54">
        <v>5272427</v>
      </c>
      <c r="AB72" s="54">
        <v>6212544</v>
      </c>
      <c r="AC72" s="52">
        <f t="shared" ref="AC72:AC73" si="133">SUM(AD72:AF72)</f>
        <v>16878794</v>
      </c>
      <c r="AD72" s="53">
        <v>5522657</v>
      </c>
      <c r="AE72" s="54">
        <v>5185243</v>
      </c>
      <c r="AF72" s="54">
        <v>6170894</v>
      </c>
      <c r="AG72" s="52">
        <f t="shared" ref="AG72:AG73" si="134">SUM(AH72:AJ72)</f>
        <v>12355438</v>
      </c>
      <c r="AH72" s="53">
        <v>3935116</v>
      </c>
      <c r="AI72" s="54">
        <v>4308202</v>
      </c>
      <c r="AJ72" s="54">
        <v>4112120</v>
      </c>
    </row>
    <row r="73" spans="2:36" ht="15" customHeight="1">
      <c r="B73" s="194"/>
      <c r="C73" s="197" t="s">
        <v>12</v>
      </c>
      <c r="D73" s="197"/>
      <c r="E73" s="25">
        <f t="shared" si="120"/>
        <v>1656900</v>
      </c>
      <c r="F73" s="26">
        <f t="shared" si="120"/>
        <v>524350</v>
      </c>
      <c r="G73" s="27">
        <f t="shared" si="120"/>
        <v>494650</v>
      </c>
      <c r="H73" s="27">
        <f t="shared" si="120"/>
        <v>637900</v>
      </c>
      <c r="I73" s="25">
        <f t="shared" si="128"/>
        <v>214650</v>
      </c>
      <c r="J73" s="26">
        <v>67450</v>
      </c>
      <c r="K73" s="27">
        <v>65800</v>
      </c>
      <c r="L73" s="27">
        <v>81400</v>
      </c>
      <c r="M73" s="25">
        <f t="shared" si="129"/>
        <v>301200</v>
      </c>
      <c r="N73" s="26">
        <v>114100</v>
      </c>
      <c r="O73" s="27">
        <v>39150</v>
      </c>
      <c r="P73" s="27">
        <v>147950</v>
      </c>
      <c r="Q73" s="25">
        <f t="shared" si="130"/>
        <v>256750</v>
      </c>
      <c r="R73" s="26">
        <v>41800</v>
      </c>
      <c r="S73" s="27">
        <v>104400</v>
      </c>
      <c r="T73" s="27">
        <v>110550</v>
      </c>
      <c r="U73" s="25">
        <f t="shared" si="131"/>
        <v>284650</v>
      </c>
      <c r="V73" s="26">
        <v>172550</v>
      </c>
      <c r="W73" s="27">
        <v>22800</v>
      </c>
      <c r="X73" s="27">
        <v>89300</v>
      </c>
      <c r="Y73" s="25">
        <f t="shared" si="132"/>
        <v>250800</v>
      </c>
      <c r="Z73" s="26">
        <v>38750</v>
      </c>
      <c r="AA73" s="27">
        <v>112300</v>
      </c>
      <c r="AB73" s="27">
        <v>99750</v>
      </c>
      <c r="AC73" s="25">
        <f t="shared" si="133"/>
        <v>88850</v>
      </c>
      <c r="AD73" s="26">
        <v>33450</v>
      </c>
      <c r="AE73" s="27">
        <v>31600</v>
      </c>
      <c r="AF73" s="27">
        <v>23800</v>
      </c>
      <c r="AG73" s="25">
        <f t="shared" si="134"/>
        <v>260000</v>
      </c>
      <c r="AH73" s="26">
        <v>56250</v>
      </c>
      <c r="AI73" s="27">
        <v>118600</v>
      </c>
      <c r="AJ73" s="27">
        <v>85150</v>
      </c>
    </row>
    <row r="74" spans="2:36" ht="15" customHeight="1">
      <c r="B74" s="203" t="s">
        <v>40</v>
      </c>
      <c r="C74" s="203"/>
      <c r="D74" s="203"/>
      <c r="E74" s="203" t="s">
        <v>119</v>
      </c>
      <c r="F74" s="203"/>
      <c r="G74" s="203"/>
      <c r="H74" s="203"/>
      <c r="I74" s="200">
        <v>45158</v>
      </c>
      <c r="J74" s="200"/>
      <c r="K74" s="200"/>
      <c r="L74" s="200"/>
      <c r="M74" s="199">
        <v>45159</v>
      </c>
      <c r="N74" s="199"/>
      <c r="O74" s="199"/>
      <c r="P74" s="199"/>
      <c r="Q74" s="199">
        <v>45160</v>
      </c>
      <c r="R74" s="199"/>
      <c r="S74" s="199"/>
      <c r="T74" s="199"/>
      <c r="U74" s="199">
        <v>45161</v>
      </c>
      <c r="V74" s="199"/>
      <c r="W74" s="199"/>
      <c r="X74" s="199"/>
      <c r="Y74" s="199">
        <v>45162</v>
      </c>
      <c r="Z74" s="199"/>
      <c r="AA74" s="199"/>
      <c r="AB74" s="199"/>
      <c r="AC74" s="199">
        <v>45163</v>
      </c>
      <c r="AD74" s="199"/>
      <c r="AE74" s="199"/>
      <c r="AF74" s="199"/>
      <c r="AG74" s="238">
        <v>45164</v>
      </c>
      <c r="AH74" s="238"/>
      <c r="AI74" s="238"/>
      <c r="AJ74" s="238"/>
    </row>
    <row r="75" spans="2:36" ht="15" customHeight="1">
      <c r="B75" s="201" t="s">
        <v>0</v>
      </c>
      <c r="C75" s="201"/>
      <c r="D75" s="201"/>
      <c r="E75" s="6" t="s">
        <v>15</v>
      </c>
      <c r="F75" s="7" t="s">
        <v>17</v>
      </c>
      <c r="G75" s="120" t="s">
        <v>19</v>
      </c>
      <c r="H75" s="16" t="s">
        <v>21</v>
      </c>
      <c r="I75" s="10" t="s">
        <v>14</v>
      </c>
      <c r="J75" s="11" t="s">
        <v>16</v>
      </c>
      <c r="K75" s="12" t="s">
        <v>18</v>
      </c>
      <c r="L75" s="12" t="s">
        <v>20</v>
      </c>
      <c r="M75" s="10" t="s">
        <v>14</v>
      </c>
      <c r="N75" s="11" t="s">
        <v>16</v>
      </c>
      <c r="O75" s="12" t="s">
        <v>18</v>
      </c>
      <c r="P75" s="12" t="s">
        <v>20</v>
      </c>
      <c r="Q75" s="10" t="s">
        <v>14</v>
      </c>
      <c r="R75" s="11" t="s">
        <v>16</v>
      </c>
      <c r="S75" s="12" t="s">
        <v>18</v>
      </c>
      <c r="T75" s="12" t="s">
        <v>20</v>
      </c>
      <c r="U75" s="10" t="s">
        <v>14</v>
      </c>
      <c r="V75" s="11" t="s">
        <v>16</v>
      </c>
      <c r="W75" s="12" t="s">
        <v>18</v>
      </c>
      <c r="X75" s="12" t="s">
        <v>20</v>
      </c>
      <c r="Y75" s="10" t="s">
        <v>14</v>
      </c>
      <c r="Z75" s="11" t="s">
        <v>16</v>
      </c>
      <c r="AA75" s="12" t="s">
        <v>18</v>
      </c>
      <c r="AB75" s="12" t="s">
        <v>20</v>
      </c>
      <c r="AC75" s="10" t="s">
        <v>14</v>
      </c>
      <c r="AD75" s="11" t="s">
        <v>16</v>
      </c>
      <c r="AE75" s="12" t="s">
        <v>18</v>
      </c>
      <c r="AF75" s="12" t="s">
        <v>20</v>
      </c>
      <c r="AG75" s="10" t="s">
        <v>14</v>
      </c>
      <c r="AH75" s="11" t="s">
        <v>16</v>
      </c>
      <c r="AI75" s="12" t="s">
        <v>18</v>
      </c>
      <c r="AJ75" s="12" t="s">
        <v>20</v>
      </c>
    </row>
    <row r="76" spans="2:36" ht="15" customHeight="1">
      <c r="B76" s="194" t="s">
        <v>9</v>
      </c>
      <c r="C76" s="195" t="s">
        <v>1</v>
      </c>
      <c r="D76" s="195"/>
      <c r="E76" s="19">
        <f>I76+M76+Q76+U76+Y76+AC76+AG76</f>
        <v>197833</v>
      </c>
      <c r="F76" s="20">
        <f t="shared" ref="F76:H78" si="135">J76+N76+R76+V76+Z76+AD76+AH76</f>
        <v>56680</v>
      </c>
      <c r="G76" s="21">
        <f t="shared" si="135"/>
        <v>62611</v>
      </c>
      <c r="H76" s="21">
        <f t="shared" si="135"/>
        <v>78542</v>
      </c>
      <c r="I76" s="19">
        <f>SUM(J76:L76)</f>
        <v>19068</v>
      </c>
      <c r="J76" s="20">
        <f>J77+J78</f>
        <v>5597</v>
      </c>
      <c r="K76" s="21">
        <f t="shared" ref="K76:L76" si="136">K77+K78</f>
        <v>6589</v>
      </c>
      <c r="L76" s="21">
        <f t="shared" si="136"/>
        <v>6882</v>
      </c>
      <c r="M76" s="19">
        <f>SUM(N76:P76)</f>
        <v>30518</v>
      </c>
      <c r="N76" s="20">
        <f>N77+N78</f>
        <v>9027</v>
      </c>
      <c r="O76" s="21">
        <f t="shared" ref="O76:P76" si="137">O77+O78</f>
        <v>9380</v>
      </c>
      <c r="P76" s="21">
        <f t="shared" si="137"/>
        <v>12111</v>
      </c>
      <c r="Q76" s="19">
        <f>SUM(R76:T76)</f>
        <v>29494</v>
      </c>
      <c r="R76" s="20">
        <f>R77+R78</f>
        <v>8523</v>
      </c>
      <c r="S76" s="21">
        <f t="shared" ref="S76:T76" si="138">S77+S78</f>
        <v>9313</v>
      </c>
      <c r="T76" s="21">
        <f t="shared" si="138"/>
        <v>11658</v>
      </c>
      <c r="U76" s="19">
        <f>SUM(V76:X76)</f>
        <v>29792</v>
      </c>
      <c r="V76" s="20">
        <f>V77+V78</f>
        <v>8258</v>
      </c>
      <c r="W76" s="21">
        <f t="shared" ref="W76:X76" si="139">W77+W78</f>
        <v>9005</v>
      </c>
      <c r="X76" s="21">
        <f t="shared" si="139"/>
        <v>12529</v>
      </c>
      <c r="Y76" s="19">
        <f>SUM(Z76:AB76)</f>
        <v>30200</v>
      </c>
      <c r="Z76" s="20">
        <f>Z77+Z78</f>
        <v>8557</v>
      </c>
      <c r="AA76" s="21">
        <f t="shared" ref="AA76:AB76" si="140">AA77+AA78</f>
        <v>9240</v>
      </c>
      <c r="AB76" s="21">
        <f t="shared" si="140"/>
        <v>12403</v>
      </c>
      <c r="AC76" s="19">
        <f>SUM(AD76:AF76)</f>
        <v>32231</v>
      </c>
      <c r="AD76" s="20">
        <f>AD77+AD78</f>
        <v>9368</v>
      </c>
      <c r="AE76" s="21">
        <f t="shared" ref="AE76:AF76" si="141">AE77+AE78</f>
        <v>10111</v>
      </c>
      <c r="AF76" s="21">
        <f t="shared" si="141"/>
        <v>12752</v>
      </c>
      <c r="AG76" s="19">
        <f>SUM(AH76:AJ76)</f>
        <v>26530</v>
      </c>
      <c r="AH76" s="20">
        <f>AH77+AH78</f>
        <v>7350</v>
      </c>
      <c r="AI76" s="21">
        <f t="shared" ref="AI76:AJ76" si="142">AI77+AI78</f>
        <v>8973</v>
      </c>
      <c r="AJ76" s="21">
        <f t="shared" si="142"/>
        <v>10207</v>
      </c>
    </row>
    <row r="77" spans="2:36" ht="15" customHeight="1">
      <c r="B77" s="194"/>
      <c r="C77" s="194" t="s">
        <v>2</v>
      </c>
      <c r="D77" s="4" t="s">
        <v>3</v>
      </c>
      <c r="E77" s="22">
        <f t="shared" ref="E77:E78" si="143">I77+M77+Q77+U77+Y77+AC77+AG77</f>
        <v>101421</v>
      </c>
      <c r="F77" s="23">
        <f t="shared" si="135"/>
        <v>29444</v>
      </c>
      <c r="G77" s="24">
        <f t="shared" si="135"/>
        <v>31856</v>
      </c>
      <c r="H77" s="24">
        <f t="shared" si="135"/>
        <v>40121</v>
      </c>
      <c r="I77" s="22">
        <f t="shared" ref="I77:I82" si="144">SUM(J77:L77)</f>
        <v>9738</v>
      </c>
      <c r="J77" s="23">
        <v>2780</v>
      </c>
      <c r="K77" s="24">
        <v>3374</v>
      </c>
      <c r="L77" s="24">
        <v>3584</v>
      </c>
      <c r="M77" s="22">
        <f t="shared" ref="M77:M82" si="145">SUM(N77:P77)</f>
        <v>15602</v>
      </c>
      <c r="N77" s="23">
        <v>4703</v>
      </c>
      <c r="O77" s="24">
        <v>4762</v>
      </c>
      <c r="P77" s="24">
        <v>6137</v>
      </c>
      <c r="Q77" s="22">
        <f t="shared" ref="Q77:Q82" si="146">SUM(R77:T77)</f>
        <v>14933</v>
      </c>
      <c r="R77" s="23">
        <v>4460</v>
      </c>
      <c r="S77" s="24">
        <v>4726</v>
      </c>
      <c r="T77" s="24">
        <v>5747</v>
      </c>
      <c r="U77" s="22">
        <f t="shared" ref="U77:U82" si="147">SUM(V77:X77)</f>
        <v>15453</v>
      </c>
      <c r="V77" s="23">
        <v>4232</v>
      </c>
      <c r="W77" s="24">
        <v>4597</v>
      </c>
      <c r="X77" s="24">
        <v>6624</v>
      </c>
      <c r="Y77" s="22">
        <f t="shared" ref="Y77:Y82" si="148">SUM(Z77:AB77)</f>
        <v>15414</v>
      </c>
      <c r="Z77" s="23">
        <v>4472</v>
      </c>
      <c r="AA77" s="24">
        <v>4689</v>
      </c>
      <c r="AB77" s="24">
        <v>6253</v>
      </c>
      <c r="AC77" s="22">
        <f t="shared" ref="AC77:AC82" si="149">SUM(AD77:AF77)</f>
        <v>16376</v>
      </c>
      <c r="AD77" s="23">
        <v>4968</v>
      </c>
      <c r="AE77" s="24">
        <v>5130</v>
      </c>
      <c r="AF77" s="24">
        <v>6278</v>
      </c>
      <c r="AG77" s="22">
        <f t="shared" ref="AG77:AG82" si="150">SUM(AH77:AJ77)</f>
        <v>13905</v>
      </c>
      <c r="AH77" s="23">
        <v>3829</v>
      </c>
      <c r="AI77" s="24">
        <v>4578</v>
      </c>
      <c r="AJ77" s="24">
        <v>5498</v>
      </c>
    </row>
    <row r="78" spans="2:36" ht="15" customHeight="1">
      <c r="B78" s="194"/>
      <c r="C78" s="194"/>
      <c r="D78" s="119" t="s">
        <v>4</v>
      </c>
      <c r="E78" s="25">
        <f t="shared" si="143"/>
        <v>96412</v>
      </c>
      <c r="F78" s="26">
        <f t="shared" si="135"/>
        <v>27236</v>
      </c>
      <c r="G78" s="27">
        <f t="shared" si="135"/>
        <v>30755</v>
      </c>
      <c r="H78" s="27">
        <f t="shared" si="135"/>
        <v>38421</v>
      </c>
      <c r="I78" s="25">
        <f t="shared" si="144"/>
        <v>9330</v>
      </c>
      <c r="J78" s="26">
        <v>2817</v>
      </c>
      <c r="K78" s="27">
        <v>3215</v>
      </c>
      <c r="L78" s="27">
        <v>3298</v>
      </c>
      <c r="M78" s="25">
        <f t="shared" si="145"/>
        <v>14916</v>
      </c>
      <c r="N78" s="26">
        <v>4324</v>
      </c>
      <c r="O78" s="27">
        <v>4618</v>
      </c>
      <c r="P78" s="27">
        <v>5974</v>
      </c>
      <c r="Q78" s="25">
        <f t="shared" si="146"/>
        <v>14561</v>
      </c>
      <c r="R78" s="26">
        <v>4063</v>
      </c>
      <c r="S78" s="27">
        <v>4587</v>
      </c>
      <c r="T78" s="27">
        <v>5911</v>
      </c>
      <c r="U78" s="25">
        <f t="shared" si="147"/>
        <v>14339</v>
      </c>
      <c r="V78" s="26">
        <v>4026</v>
      </c>
      <c r="W78" s="27">
        <v>4408</v>
      </c>
      <c r="X78" s="27">
        <v>5905</v>
      </c>
      <c r="Y78" s="25">
        <f t="shared" si="148"/>
        <v>14786</v>
      </c>
      <c r="Z78" s="26">
        <v>4085</v>
      </c>
      <c r="AA78" s="27">
        <v>4551</v>
      </c>
      <c r="AB78" s="27">
        <v>6150</v>
      </c>
      <c r="AC78" s="25">
        <f t="shared" si="149"/>
        <v>15855</v>
      </c>
      <c r="AD78" s="26">
        <v>4400</v>
      </c>
      <c r="AE78" s="27">
        <v>4981</v>
      </c>
      <c r="AF78" s="27">
        <v>6474</v>
      </c>
      <c r="AG78" s="25">
        <f t="shared" si="150"/>
        <v>12625</v>
      </c>
      <c r="AH78" s="26">
        <v>3521</v>
      </c>
      <c r="AI78" s="27">
        <v>4395</v>
      </c>
      <c r="AJ78" s="27">
        <v>4709</v>
      </c>
    </row>
    <row r="79" spans="2:36" ht="15" customHeight="1">
      <c r="B79" s="194"/>
      <c r="C79" s="202" t="s">
        <v>27</v>
      </c>
      <c r="D79" s="58" t="s">
        <v>28</v>
      </c>
      <c r="E79" s="59">
        <f>SUM(F79:H79)</f>
        <v>152235</v>
      </c>
      <c r="F79" s="60">
        <f>N76+R76+V76+Z76+AD76</f>
        <v>43733</v>
      </c>
      <c r="G79" s="61">
        <f t="shared" ref="G79:H79" si="151">O76+S76+W76+AA76+AE76</f>
        <v>47049</v>
      </c>
      <c r="H79" s="61">
        <f t="shared" si="151"/>
        <v>61453</v>
      </c>
      <c r="I79" s="59">
        <f t="shared" si="144"/>
        <v>0</v>
      </c>
      <c r="J79" s="60"/>
      <c r="K79" s="61"/>
      <c r="L79" s="61"/>
      <c r="M79" s="59">
        <f t="shared" si="145"/>
        <v>0</v>
      </c>
      <c r="N79" s="60"/>
      <c r="O79" s="61"/>
      <c r="P79" s="61"/>
      <c r="Q79" s="59">
        <f t="shared" si="146"/>
        <v>0</v>
      </c>
      <c r="R79" s="60"/>
      <c r="S79" s="61"/>
      <c r="T79" s="61"/>
      <c r="U79" s="59">
        <f t="shared" si="147"/>
        <v>0</v>
      </c>
      <c r="V79" s="60"/>
      <c r="W79" s="61"/>
      <c r="X79" s="61"/>
      <c r="Y79" s="59">
        <f t="shared" si="148"/>
        <v>0</v>
      </c>
      <c r="Z79" s="60"/>
      <c r="AA79" s="61"/>
      <c r="AB79" s="61"/>
      <c r="AC79" s="59">
        <f t="shared" si="149"/>
        <v>0</v>
      </c>
      <c r="AD79" s="60"/>
      <c r="AE79" s="61"/>
      <c r="AF79" s="61"/>
      <c r="AG79" s="59">
        <f t="shared" si="150"/>
        <v>0</v>
      </c>
      <c r="AH79" s="60"/>
      <c r="AI79" s="61"/>
      <c r="AJ79" s="61"/>
    </row>
    <row r="80" spans="2:36" ht="15" customHeight="1">
      <c r="B80" s="194"/>
      <c r="C80" s="202"/>
      <c r="D80" s="62" t="s">
        <v>29</v>
      </c>
      <c r="E80" s="63">
        <f>SUM(F80:H80)</f>
        <v>45598</v>
      </c>
      <c r="F80" s="64">
        <f>J76+AH76</f>
        <v>12947</v>
      </c>
      <c r="G80" s="65">
        <f t="shared" ref="G80:H80" si="152">K76+AI76</f>
        <v>15562</v>
      </c>
      <c r="H80" s="65">
        <f t="shared" si="152"/>
        <v>17089</v>
      </c>
      <c r="I80" s="63">
        <f t="shared" si="144"/>
        <v>0</v>
      </c>
      <c r="J80" s="64"/>
      <c r="K80" s="65"/>
      <c r="L80" s="65"/>
      <c r="M80" s="63">
        <f t="shared" si="145"/>
        <v>0</v>
      </c>
      <c r="N80" s="64"/>
      <c r="O80" s="65"/>
      <c r="P80" s="65"/>
      <c r="Q80" s="63">
        <f t="shared" si="146"/>
        <v>0</v>
      </c>
      <c r="R80" s="64"/>
      <c r="S80" s="65"/>
      <c r="T80" s="65"/>
      <c r="U80" s="63">
        <f t="shared" si="147"/>
        <v>0</v>
      </c>
      <c r="V80" s="64"/>
      <c r="W80" s="65"/>
      <c r="X80" s="65"/>
      <c r="Y80" s="63">
        <f t="shared" si="148"/>
        <v>0</v>
      </c>
      <c r="Z80" s="64"/>
      <c r="AA80" s="65"/>
      <c r="AB80" s="65"/>
      <c r="AC80" s="63">
        <f t="shared" si="149"/>
        <v>0</v>
      </c>
      <c r="AD80" s="64"/>
      <c r="AE80" s="65"/>
      <c r="AF80" s="65"/>
      <c r="AG80" s="63">
        <f t="shared" si="150"/>
        <v>0</v>
      </c>
      <c r="AH80" s="64"/>
      <c r="AI80" s="65"/>
      <c r="AJ80" s="65"/>
    </row>
    <row r="81" spans="2:36" ht="15" customHeight="1">
      <c r="B81" s="194"/>
      <c r="C81" s="194" t="s">
        <v>5</v>
      </c>
      <c r="D81" s="4" t="s">
        <v>6</v>
      </c>
      <c r="E81" s="22">
        <f t="shared" ref="E81:H82" si="153">I81+M81+Q81+U81+Y81+AC81+AG81</f>
        <v>162578</v>
      </c>
      <c r="F81" s="23">
        <f t="shared" si="153"/>
        <v>45966</v>
      </c>
      <c r="G81" s="24">
        <f t="shared" si="153"/>
        <v>51286</v>
      </c>
      <c r="H81" s="24">
        <f t="shared" si="153"/>
        <v>65326</v>
      </c>
      <c r="I81" s="22">
        <f t="shared" si="144"/>
        <v>14867</v>
      </c>
      <c r="J81" s="23">
        <v>4279</v>
      </c>
      <c r="K81" s="24">
        <v>5132</v>
      </c>
      <c r="L81" s="24">
        <v>5456</v>
      </c>
      <c r="M81" s="22">
        <f t="shared" si="145"/>
        <v>25191</v>
      </c>
      <c r="N81" s="23">
        <v>7334</v>
      </c>
      <c r="O81" s="24">
        <v>7754</v>
      </c>
      <c r="P81" s="24">
        <v>10103</v>
      </c>
      <c r="Q81" s="22">
        <f t="shared" si="146"/>
        <v>24390</v>
      </c>
      <c r="R81" s="23">
        <v>6965</v>
      </c>
      <c r="S81" s="24">
        <v>7744</v>
      </c>
      <c r="T81" s="24">
        <v>9681</v>
      </c>
      <c r="U81" s="22">
        <f t="shared" si="147"/>
        <v>25253</v>
      </c>
      <c r="V81" s="23">
        <v>6981</v>
      </c>
      <c r="W81" s="24">
        <v>7558</v>
      </c>
      <c r="X81" s="24">
        <v>10714</v>
      </c>
      <c r="Y81" s="22">
        <f t="shared" si="148"/>
        <v>25029</v>
      </c>
      <c r="Z81" s="23">
        <v>7010</v>
      </c>
      <c r="AA81" s="24">
        <v>7646</v>
      </c>
      <c r="AB81" s="24">
        <v>10373</v>
      </c>
      <c r="AC81" s="22">
        <f t="shared" si="149"/>
        <v>26642</v>
      </c>
      <c r="AD81" s="23">
        <v>7652</v>
      </c>
      <c r="AE81" s="24">
        <v>8322</v>
      </c>
      <c r="AF81" s="24">
        <v>10668</v>
      </c>
      <c r="AG81" s="22">
        <f t="shared" si="150"/>
        <v>21206</v>
      </c>
      <c r="AH81" s="23">
        <v>5745</v>
      </c>
      <c r="AI81" s="24">
        <v>7130</v>
      </c>
      <c r="AJ81" s="24">
        <v>8331</v>
      </c>
    </row>
    <row r="82" spans="2:36" ht="15" customHeight="1">
      <c r="B82" s="194"/>
      <c r="C82" s="194"/>
      <c r="D82" s="5" t="s">
        <v>7</v>
      </c>
      <c r="E82" s="28">
        <f t="shared" si="153"/>
        <v>35255</v>
      </c>
      <c r="F82" s="29">
        <f t="shared" si="153"/>
        <v>10714</v>
      </c>
      <c r="G82" s="30">
        <f t="shared" si="153"/>
        <v>11325</v>
      </c>
      <c r="H82" s="30">
        <f t="shared" si="153"/>
        <v>13216</v>
      </c>
      <c r="I82" s="28">
        <f t="shared" si="144"/>
        <v>4201</v>
      </c>
      <c r="J82" s="29">
        <v>1318</v>
      </c>
      <c r="K82" s="30">
        <v>1457</v>
      </c>
      <c r="L82" s="30">
        <v>1426</v>
      </c>
      <c r="M82" s="28">
        <f t="shared" si="145"/>
        <v>5327</v>
      </c>
      <c r="N82" s="29">
        <v>1693</v>
      </c>
      <c r="O82" s="30">
        <v>1626</v>
      </c>
      <c r="P82" s="30">
        <v>2008</v>
      </c>
      <c r="Q82" s="28">
        <f t="shared" si="146"/>
        <v>5104</v>
      </c>
      <c r="R82" s="29">
        <v>1558</v>
      </c>
      <c r="S82" s="30">
        <v>1569</v>
      </c>
      <c r="T82" s="30">
        <v>1977</v>
      </c>
      <c r="U82" s="28">
        <f t="shared" si="147"/>
        <v>4539</v>
      </c>
      <c r="V82" s="29">
        <v>1277</v>
      </c>
      <c r="W82" s="30">
        <v>1447</v>
      </c>
      <c r="X82" s="30">
        <v>1815</v>
      </c>
      <c r="Y82" s="28">
        <f t="shared" si="148"/>
        <v>5171</v>
      </c>
      <c r="Z82" s="29">
        <v>1547</v>
      </c>
      <c r="AA82" s="30">
        <v>1594</v>
      </c>
      <c r="AB82" s="30">
        <v>2030</v>
      </c>
      <c r="AC82" s="28">
        <f t="shared" si="149"/>
        <v>5589</v>
      </c>
      <c r="AD82" s="29">
        <v>1716</v>
      </c>
      <c r="AE82" s="30">
        <v>1789</v>
      </c>
      <c r="AF82" s="30">
        <v>2084</v>
      </c>
      <c r="AG82" s="28">
        <f t="shared" si="150"/>
        <v>5324</v>
      </c>
      <c r="AH82" s="29">
        <v>1605</v>
      </c>
      <c r="AI82" s="30">
        <v>1843</v>
      </c>
      <c r="AJ82" s="30">
        <v>1876</v>
      </c>
    </row>
    <row r="83" spans="2:36" ht="15" customHeight="1">
      <c r="B83" s="194"/>
      <c r="C83" s="194"/>
      <c r="D83" s="119" t="s">
        <v>8</v>
      </c>
      <c r="E83" s="49">
        <f>E82/E76</f>
        <v>0.17820586049850126</v>
      </c>
      <c r="F83" s="50">
        <f t="shared" ref="F83:H83" si="154">F82/F76</f>
        <v>0.18902611150317572</v>
      </c>
      <c r="G83" s="51">
        <f t="shared" si="154"/>
        <v>0.18087875932344158</v>
      </c>
      <c r="H83" s="51">
        <f t="shared" si="154"/>
        <v>0.16826665987624456</v>
      </c>
      <c r="I83" s="49">
        <f>I82/I76</f>
        <v>0.22031676106565976</v>
      </c>
      <c r="J83" s="50">
        <f t="shared" ref="J83:L83" si="155">J82/J76</f>
        <v>0.235483294622119</v>
      </c>
      <c r="K83" s="51">
        <f t="shared" si="155"/>
        <v>0.22112611928972531</v>
      </c>
      <c r="L83" s="51">
        <f t="shared" si="155"/>
        <v>0.2072072072072072</v>
      </c>
      <c r="M83" s="49">
        <f>M82/M76</f>
        <v>0.17455272298315749</v>
      </c>
      <c r="N83" s="50">
        <f t="shared" ref="N83:P83" si="156">N82/N76</f>
        <v>0.18754846571396921</v>
      </c>
      <c r="O83" s="51">
        <f t="shared" si="156"/>
        <v>0.17334754797441365</v>
      </c>
      <c r="P83" s="51">
        <f t="shared" si="156"/>
        <v>0.16579968623565353</v>
      </c>
      <c r="Q83" s="49">
        <f>Q82/Q76</f>
        <v>0.17305214619922696</v>
      </c>
      <c r="R83" s="50">
        <f t="shared" ref="R83:T83" si="157">R82/R76</f>
        <v>0.18279948374985333</v>
      </c>
      <c r="S83" s="51">
        <f t="shared" si="157"/>
        <v>0.16847417588317407</v>
      </c>
      <c r="T83" s="51">
        <f t="shared" si="157"/>
        <v>0.16958311888831704</v>
      </c>
      <c r="U83" s="49">
        <f>U82/U76</f>
        <v>0.1523563372717508</v>
      </c>
      <c r="V83" s="50">
        <f t="shared" ref="V83:X83" si="158">V82/V76</f>
        <v>0.15463792685880359</v>
      </c>
      <c r="W83" s="51">
        <f t="shared" si="158"/>
        <v>0.16068850638534149</v>
      </c>
      <c r="X83" s="51">
        <f t="shared" si="158"/>
        <v>0.14486391571553994</v>
      </c>
      <c r="Y83" s="49">
        <f>Y82/Y76</f>
        <v>0.17122516556291389</v>
      </c>
      <c r="Z83" s="50">
        <f t="shared" ref="Z83:AB83" si="159">Z82/Z76</f>
        <v>0.18078765922636439</v>
      </c>
      <c r="AA83" s="51">
        <f t="shared" si="159"/>
        <v>0.1725108225108225</v>
      </c>
      <c r="AB83" s="51">
        <f t="shared" si="159"/>
        <v>0.16367007981939855</v>
      </c>
      <c r="AC83" s="49">
        <f>AC82/AC76</f>
        <v>0.17340448636405945</v>
      </c>
      <c r="AD83" s="50">
        <f t="shared" ref="AD83:AF83" si="160">AD82/AD76</f>
        <v>0.18317677198975235</v>
      </c>
      <c r="AE83" s="51">
        <f t="shared" si="160"/>
        <v>0.17693601028582731</v>
      </c>
      <c r="AF83" s="51">
        <f t="shared" si="160"/>
        <v>0.16342534504391468</v>
      </c>
      <c r="AG83" s="49">
        <f>AG82/AG76</f>
        <v>0.20067847719562759</v>
      </c>
      <c r="AH83" s="50">
        <f t="shared" ref="AH83:AJ83" si="161">AH82/AH76</f>
        <v>0.21836734693877552</v>
      </c>
      <c r="AI83" s="51">
        <f t="shared" si="161"/>
        <v>0.20539395965674803</v>
      </c>
      <c r="AJ83" s="51">
        <f t="shared" si="161"/>
        <v>0.18379543450573135</v>
      </c>
    </row>
    <row r="84" spans="2:36" ht="15" customHeight="1">
      <c r="B84" s="194" t="s">
        <v>13</v>
      </c>
      <c r="C84" s="195" t="s">
        <v>10</v>
      </c>
      <c r="D84" s="195"/>
      <c r="E84" s="19">
        <f t="shared" ref="E84:H86" si="162">I84+M84+Q84+U84+Y84+AC84+AG84</f>
        <v>105932231</v>
      </c>
      <c r="F84" s="20">
        <f t="shared" si="162"/>
        <v>33405721</v>
      </c>
      <c r="G84" s="21">
        <f t="shared" si="162"/>
        <v>33683993</v>
      </c>
      <c r="H84" s="21">
        <f t="shared" si="162"/>
        <v>38842517</v>
      </c>
      <c r="I84" s="19">
        <f>SUM(J84:L84)</f>
        <v>9588205</v>
      </c>
      <c r="J84" s="20">
        <f>J85+J86</f>
        <v>3001258</v>
      </c>
      <c r="K84" s="21">
        <f t="shared" ref="K84:L84" si="163">K85+K86</f>
        <v>3424225</v>
      </c>
      <c r="L84" s="21">
        <f t="shared" si="163"/>
        <v>3162722</v>
      </c>
      <c r="M84" s="19">
        <f>SUM(N84:P84)</f>
        <v>16431705</v>
      </c>
      <c r="N84" s="20">
        <f>N85+N86</f>
        <v>5339389</v>
      </c>
      <c r="O84" s="21">
        <f t="shared" ref="O84:P84" si="164">O85+O86</f>
        <v>5079086</v>
      </c>
      <c r="P84" s="21">
        <f t="shared" si="164"/>
        <v>6013230</v>
      </c>
      <c r="Q84" s="19">
        <f>SUM(R84:T84)</f>
        <v>15875443</v>
      </c>
      <c r="R84" s="20">
        <f>R85+R86</f>
        <v>5069172</v>
      </c>
      <c r="S84" s="21">
        <f t="shared" ref="S84:T84" si="165">S85+S86</f>
        <v>5081465</v>
      </c>
      <c r="T84" s="21">
        <f t="shared" si="165"/>
        <v>5724806</v>
      </c>
      <c r="U84" s="19">
        <f>SUM(V84:X84)</f>
        <v>16280332</v>
      </c>
      <c r="V84" s="20">
        <f>V85+V86</f>
        <v>4884519</v>
      </c>
      <c r="W84" s="21">
        <f t="shared" ref="W84:X84" si="166">W85+W86</f>
        <v>4953682</v>
      </c>
      <c r="X84" s="21">
        <f t="shared" si="166"/>
        <v>6442131</v>
      </c>
      <c r="Y84" s="19">
        <f>SUM(Z84:AB84)</f>
        <v>16131025</v>
      </c>
      <c r="Z84" s="20">
        <f>Z85+Z86</f>
        <v>5144104</v>
      </c>
      <c r="AA84" s="21">
        <f t="shared" ref="AA84:AB84" si="167">AA85+AA86</f>
        <v>4914934</v>
      </c>
      <c r="AB84" s="21">
        <f t="shared" si="167"/>
        <v>6071987</v>
      </c>
      <c r="AC84" s="19">
        <f>SUM(AD84:AF84)</f>
        <v>17550841</v>
      </c>
      <c r="AD84" s="20">
        <f>AD85+AD86</f>
        <v>5767873</v>
      </c>
      <c r="AE84" s="21">
        <f t="shared" ref="AE84:AF84" si="168">AE85+AE86</f>
        <v>5505527</v>
      </c>
      <c r="AF84" s="21">
        <f t="shared" si="168"/>
        <v>6277441</v>
      </c>
      <c r="AG84" s="19">
        <f>SUM(AH84:AJ84)</f>
        <v>14074680</v>
      </c>
      <c r="AH84" s="20">
        <f>AH85+AH86</f>
        <v>4199406</v>
      </c>
      <c r="AI84" s="21">
        <f t="shared" ref="AI84:AJ84" si="169">AI85+AI86</f>
        <v>4725074</v>
      </c>
      <c r="AJ84" s="21">
        <f t="shared" si="169"/>
        <v>5150200</v>
      </c>
    </row>
    <row r="85" spans="2:36" ht="15" customHeight="1">
      <c r="B85" s="194"/>
      <c r="C85" s="196" t="s">
        <v>11</v>
      </c>
      <c r="D85" s="196"/>
      <c r="E85" s="52">
        <f t="shared" si="162"/>
        <v>104661731</v>
      </c>
      <c r="F85" s="53">
        <f t="shared" si="162"/>
        <v>33012521</v>
      </c>
      <c r="G85" s="54">
        <f t="shared" si="162"/>
        <v>33296043</v>
      </c>
      <c r="H85" s="54">
        <f t="shared" si="162"/>
        <v>38353167</v>
      </c>
      <c r="I85" s="52">
        <f t="shared" ref="I85:I86" si="170">SUM(J85:L85)</f>
        <v>9472255</v>
      </c>
      <c r="J85" s="53">
        <v>2950558</v>
      </c>
      <c r="K85" s="54">
        <v>3385825</v>
      </c>
      <c r="L85" s="54">
        <v>3135872</v>
      </c>
      <c r="M85" s="52">
        <f t="shared" ref="M85:M86" si="171">SUM(N85:P85)</f>
        <v>16230655</v>
      </c>
      <c r="N85" s="53">
        <v>5238289</v>
      </c>
      <c r="O85" s="54">
        <v>5059936</v>
      </c>
      <c r="P85" s="54">
        <v>5932430</v>
      </c>
      <c r="Q85" s="52">
        <f t="shared" ref="Q85:Q86" si="172">SUM(R85:T85)</f>
        <v>15726893</v>
      </c>
      <c r="R85" s="53">
        <v>5035722</v>
      </c>
      <c r="S85" s="54">
        <v>4998865</v>
      </c>
      <c r="T85" s="54">
        <v>5692306</v>
      </c>
      <c r="U85" s="52">
        <f t="shared" ref="U85:U86" si="173">SUM(V85:X85)</f>
        <v>16090732</v>
      </c>
      <c r="V85" s="53">
        <v>4914769</v>
      </c>
      <c r="W85" s="54">
        <v>4864032</v>
      </c>
      <c r="X85" s="54">
        <v>6311931</v>
      </c>
      <c r="Y85" s="52">
        <f t="shared" ref="Y85:Y86" si="174">SUM(Z85:AB85)</f>
        <v>16001625</v>
      </c>
      <c r="Z85" s="53">
        <v>5053954</v>
      </c>
      <c r="AA85" s="54">
        <v>4895684</v>
      </c>
      <c r="AB85" s="54">
        <v>6051987</v>
      </c>
      <c r="AC85" s="52">
        <f t="shared" ref="AC85:AC86" si="175">SUM(AD85:AF85)</f>
        <v>17279591</v>
      </c>
      <c r="AD85" s="53">
        <v>5676323</v>
      </c>
      <c r="AE85" s="54">
        <v>5413127</v>
      </c>
      <c r="AF85" s="54">
        <v>6190141</v>
      </c>
      <c r="AG85" s="52">
        <f t="shared" ref="AG85:AG86" si="176">SUM(AH85:AJ85)</f>
        <v>13859980</v>
      </c>
      <c r="AH85" s="53">
        <v>4142906</v>
      </c>
      <c r="AI85" s="54">
        <v>4678574</v>
      </c>
      <c r="AJ85" s="54">
        <v>5038500</v>
      </c>
    </row>
    <row r="86" spans="2:36" ht="15" customHeight="1">
      <c r="B86" s="194"/>
      <c r="C86" s="197" t="s">
        <v>12</v>
      </c>
      <c r="D86" s="197"/>
      <c r="E86" s="25">
        <f t="shared" si="162"/>
        <v>1270500</v>
      </c>
      <c r="F86" s="26">
        <f t="shared" si="162"/>
        <v>393200</v>
      </c>
      <c r="G86" s="27">
        <f t="shared" si="162"/>
        <v>387950</v>
      </c>
      <c r="H86" s="27">
        <f t="shared" si="162"/>
        <v>489350</v>
      </c>
      <c r="I86" s="25">
        <f t="shared" si="170"/>
        <v>115950</v>
      </c>
      <c r="J86" s="26">
        <v>50700</v>
      </c>
      <c r="K86" s="27">
        <v>38400</v>
      </c>
      <c r="L86" s="27">
        <v>26850</v>
      </c>
      <c r="M86" s="25">
        <f t="shared" si="171"/>
        <v>201050</v>
      </c>
      <c r="N86" s="26">
        <v>101100</v>
      </c>
      <c r="O86" s="27">
        <v>19150</v>
      </c>
      <c r="P86" s="27">
        <v>80800</v>
      </c>
      <c r="Q86" s="25">
        <f t="shared" si="172"/>
        <v>148550</v>
      </c>
      <c r="R86" s="26">
        <v>33450</v>
      </c>
      <c r="S86" s="27">
        <v>82600</v>
      </c>
      <c r="T86" s="27">
        <v>32500</v>
      </c>
      <c r="U86" s="25">
        <f t="shared" si="173"/>
        <v>189600</v>
      </c>
      <c r="V86" s="26">
        <v>-30250</v>
      </c>
      <c r="W86" s="27">
        <v>89650</v>
      </c>
      <c r="X86" s="27">
        <v>130200</v>
      </c>
      <c r="Y86" s="25">
        <f t="shared" si="174"/>
        <v>129400</v>
      </c>
      <c r="Z86" s="26">
        <v>90150</v>
      </c>
      <c r="AA86" s="27">
        <v>19250</v>
      </c>
      <c r="AB86" s="27">
        <v>20000</v>
      </c>
      <c r="AC86" s="25">
        <f t="shared" si="175"/>
        <v>271250</v>
      </c>
      <c r="AD86" s="26">
        <v>91550</v>
      </c>
      <c r="AE86" s="27">
        <v>92400</v>
      </c>
      <c r="AF86" s="27">
        <v>87300</v>
      </c>
      <c r="AG86" s="25">
        <f t="shared" si="176"/>
        <v>214700</v>
      </c>
      <c r="AH86" s="26">
        <v>56500</v>
      </c>
      <c r="AI86" s="27">
        <v>46500</v>
      </c>
      <c r="AJ86" s="27">
        <v>111700</v>
      </c>
    </row>
    <row r="87" spans="2:36" ht="15" customHeight="1">
      <c r="B87" s="203" t="s">
        <v>40</v>
      </c>
      <c r="C87" s="203"/>
      <c r="D87" s="203"/>
      <c r="E87" s="203" t="s">
        <v>121</v>
      </c>
      <c r="F87" s="203"/>
      <c r="G87" s="203"/>
      <c r="H87" s="203"/>
      <c r="I87" s="200">
        <v>45165</v>
      </c>
      <c r="J87" s="200"/>
      <c r="K87" s="200"/>
      <c r="L87" s="200"/>
      <c r="M87" s="198">
        <v>45166</v>
      </c>
      <c r="N87" s="198"/>
      <c r="O87" s="198"/>
      <c r="P87" s="198"/>
      <c r="Q87" s="199">
        <v>45167</v>
      </c>
      <c r="R87" s="199"/>
      <c r="S87" s="199"/>
      <c r="T87" s="199"/>
      <c r="U87" s="198">
        <v>45168</v>
      </c>
      <c r="V87" s="198"/>
      <c r="W87" s="198"/>
      <c r="X87" s="198"/>
      <c r="Y87" s="198">
        <v>45169</v>
      </c>
      <c r="Z87" s="198"/>
      <c r="AA87" s="198"/>
      <c r="AB87" s="198"/>
    </row>
    <row r="88" spans="2:36" ht="15" customHeight="1">
      <c r="B88" s="201" t="s">
        <v>0</v>
      </c>
      <c r="C88" s="201"/>
      <c r="D88" s="201"/>
      <c r="E88" s="6" t="s">
        <v>15</v>
      </c>
      <c r="F88" s="7" t="s">
        <v>17</v>
      </c>
      <c r="G88" s="120" t="s">
        <v>19</v>
      </c>
      <c r="H88" s="16" t="s">
        <v>21</v>
      </c>
      <c r="I88" s="10" t="s">
        <v>14</v>
      </c>
      <c r="J88" s="11" t="s">
        <v>16</v>
      </c>
      <c r="K88" s="12" t="s">
        <v>18</v>
      </c>
      <c r="L88" s="12" t="s">
        <v>20</v>
      </c>
      <c r="M88" s="10" t="s">
        <v>14</v>
      </c>
      <c r="N88" s="11" t="s">
        <v>16</v>
      </c>
      <c r="O88" s="12" t="s">
        <v>18</v>
      </c>
      <c r="P88" s="12" t="s">
        <v>20</v>
      </c>
      <c r="Q88" s="10" t="s">
        <v>14</v>
      </c>
      <c r="R88" s="11" t="s">
        <v>16</v>
      </c>
      <c r="S88" s="12" t="s">
        <v>18</v>
      </c>
      <c r="T88" s="12" t="s">
        <v>20</v>
      </c>
      <c r="U88" s="10" t="s">
        <v>14</v>
      </c>
      <c r="V88" s="11" t="s">
        <v>16</v>
      </c>
      <c r="W88" s="12" t="s">
        <v>18</v>
      </c>
      <c r="X88" s="12" t="s">
        <v>20</v>
      </c>
      <c r="Y88" s="10" t="s">
        <v>14</v>
      </c>
      <c r="Z88" s="11" t="s">
        <v>16</v>
      </c>
      <c r="AA88" s="12" t="s">
        <v>18</v>
      </c>
      <c r="AB88" s="12" t="s">
        <v>20</v>
      </c>
    </row>
    <row r="89" spans="2:36" ht="15" customHeight="1">
      <c r="B89" s="194" t="s">
        <v>9</v>
      </c>
      <c r="C89" s="195" t="s">
        <v>1</v>
      </c>
      <c r="D89" s="195"/>
      <c r="E89" s="19">
        <f>I89+M89+Q89+U89+Y89</f>
        <v>152050</v>
      </c>
      <c r="F89" s="20">
        <f>J89+N89+R89+V89+Z89</f>
        <v>50268</v>
      </c>
      <c r="G89" s="21">
        <f>K89+O89+S89+W89+AA89</f>
        <v>44567</v>
      </c>
      <c r="H89" s="21">
        <f>L89+P89+T89+X89+AB89</f>
        <v>57215</v>
      </c>
      <c r="I89" s="19">
        <f>SUM(J89:L89)</f>
        <v>19689</v>
      </c>
      <c r="J89" s="20">
        <f>J90+J91</f>
        <v>5721</v>
      </c>
      <c r="K89" s="21">
        <f t="shared" ref="K89:L89" si="177">K90+K91</f>
        <v>6989</v>
      </c>
      <c r="L89" s="21">
        <f t="shared" si="177"/>
        <v>6979</v>
      </c>
      <c r="M89" s="19">
        <f>SUM(N89:P89)</f>
        <v>31092</v>
      </c>
      <c r="N89" s="20">
        <f>N90+N91</f>
        <v>10485</v>
      </c>
      <c r="O89" s="21">
        <f t="shared" ref="O89:P89" si="178">O90+O91</f>
        <v>9114</v>
      </c>
      <c r="P89" s="21">
        <f t="shared" si="178"/>
        <v>11493</v>
      </c>
      <c r="Q89" s="19">
        <f>SUM(R89:T89)</f>
        <v>31129</v>
      </c>
      <c r="R89" s="20">
        <f>R90+R91</f>
        <v>10706</v>
      </c>
      <c r="S89" s="21">
        <f t="shared" ref="S89:T89" si="179">S90+S91</f>
        <v>8966</v>
      </c>
      <c r="T89" s="21">
        <f t="shared" si="179"/>
        <v>11457</v>
      </c>
      <c r="U89" s="19">
        <f>SUM(V89:X89)</f>
        <v>35653</v>
      </c>
      <c r="V89" s="20">
        <f>V90+V91</f>
        <v>11615</v>
      </c>
      <c r="W89" s="21">
        <f t="shared" ref="W89:X89" si="180">W90+W91</f>
        <v>9717</v>
      </c>
      <c r="X89" s="21">
        <f t="shared" si="180"/>
        <v>14321</v>
      </c>
      <c r="Y89" s="19">
        <f>SUM(Z89:AB89)</f>
        <v>34487</v>
      </c>
      <c r="Z89" s="20">
        <f>Z90+Z91</f>
        <v>11741</v>
      </c>
      <c r="AA89" s="21">
        <f t="shared" ref="AA89:AB89" si="181">AA90+AA91</f>
        <v>9781</v>
      </c>
      <c r="AB89" s="21">
        <f t="shared" si="181"/>
        <v>12965</v>
      </c>
    </row>
    <row r="90" spans="2:36" ht="15" customHeight="1">
      <c r="B90" s="194"/>
      <c r="C90" s="194" t="s">
        <v>2</v>
      </c>
      <c r="D90" s="4" t="s">
        <v>3</v>
      </c>
      <c r="E90" s="22">
        <f t="shared" ref="E90:E91" si="182">I90+M90+Q90+U90+Y90</f>
        <v>78412</v>
      </c>
      <c r="F90" s="23">
        <f>J90+N90+R90+V90+Z90</f>
        <v>26381</v>
      </c>
      <c r="G90" s="24">
        <f t="shared" ref="G90" si="183">K90+O90+S90+W90+AA90</f>
        <v>22718</v>
      </c>
      <c r="H90" s="24">
        <f>L90+P90+T90+X90+AB90</f>
        <v>29313</v>
      </c>
      <c r="I90" s="22">
        <f t="shared" ref="I90:I95" si="184">SUM(J90:L90)</f>
        <v>9993</v>
      </c>
      <c r="J90" s="23">
        <v>2836</v>
      </c>
      <c r="K90" s="23">
        <v>3564</v>
      </c>
      <c r="L90" s="24">
        <v>3593</v>
      </c>
      <c r="M90" s="22">
        <f t="shared" ref="M90:M95" si="185">SUM(N90:P90)</f>
        <v>15838</v>
      </c>
      <c r="N90" s="23">
        <v>5573</v>
      </c>
      <c r="O90" s="24">
        <v>4661</v>
      </c>
      <c r="P90" s="24">
        <v>5604</v>
      </c>
      <c r="Q90" s="22">
        <f t="shared" ref="Q90:Q95" si="186">SUM(R90:T90)</f>
        <v>15896</v>
      </c>
      <c r="R90" s="23">
        <v>5735</v>
      </c>
      <c r="S90" s="24">
        <v>4620</v>
      </c>
      <c r="T90" s="24">
        <v>5541</v>
      </c>
      <c r="U90" s="22">
        <f t="shared" ref="U90:U95" si="187">SUM(V90:X90)</f>
        <v>18867</v>
      </c>
      <c r="V90" s="23">
        <v>6070</v>
      </c>
      <c r="W90" s="24">
        <v>4880</v>
      </c>
      <c r="X90" s="24">
        <v>7917</v>
      </c>
      <c r="Y90" s="22">
        <f t="shared" ref="Y90:Y95" si="188">SUM(Z90:AB90)</f>
        <v>17818</v>
      </c>
      <c r="Z90" s="23">
        <v>6167</v>
      </c>
      <c r="AA90" s="24">
        <v>4993</v>
      </c>
      <c r="AB90" s="24">
        <v>6658</v>
      </c>
    </row>
    <row r="91" spans="2:36" ht="15" customHeight="1">
      <c r="B91" s="194"/>
      <c r="C91" s="194"/>
      <c r="D91" s="119" t="s">
        <v>4</v>
      </c>
      <c r="E91" s="25">
        <f t="shared" si="182"/>
        <v>73638</v>
      </c>
      <c r="F91" s="26">
        <f>J91+N91+R91+V91+Z91</f>
        <v>23887</v>
      </c>
      <c r="G91" s="27">
        <f t="shared" ref="G91" si="189">K91+O91+S91+W91+AA91</f>
        <v>21849</v>
      </c>
      <c r="H91" s="27">
        <f>L91+P91+T91+X91+AB91</f>
        <v>27902</v>
      </c>
      <c r="I91" s="25">
        <f t="shared" si="184"/>
        <v>9696</v>
      </c>
      <c r="J91" s="26">
        <v>2885</v>
      </c>
      <c r="K91" s="26">
        <v>3425</v>
      </c>
      <c r="L91" s="27">
        <v>3386</v>
      </c>
      <c r="M91" s="25">
        <f t="shared" si="185"/>
        <v>15254</v>
      </c>
      <c r="N91" s="26">
        <v>4912</v>
      </c>
      <c r="O91" s="27">
        <v>4453</v>
      </c>
      <c r="P91" s="27">
        <v>5889</v>
      </c>
      <c r="Q91" s="25">
        <f t="shared" si="186"/>
        <v>15233</v>
      </c>
      <c r="R91" s="26">
        <v>4971</v>
      </c>
      <c r="S91" s="27">
        <v>4346</v>
      </c>
      <c r="T91" s="27">
        <v>5916</v>
      </c>
      <c r="U91" s="25">
        <f t="shared" si="187"/>
        <v>16786</v>
      </c>
      <c r="V91" s="26">
        <v>5545</v>
      </c>
      <c r="W91" s="27">
        <v>4837</v>
      </c>
      <c r="X91" s="27">
        <v>6404</v>
      </c>
      <c r="Y91" s="25">
        <f t="shared" si="188"/>
        <v>16669</v>
      </c>
      <c r="Z91" s="26">
        <v>5574</v>
      </c>
      <c r="AA91" s="27">
        <v>4788</v>
      </c>
      <c r="AB91" s="27">
        <v>6307</v>
      </c>
    </row>
    <row r="92" spans="2:36" ht="15" customHeight="1">
      <c r="B92" s="194"/>
      <c r="C92" s="202" t="s">
        <v>27</v>
      </c>
      <c r="D92" s="58" t="s">
        <v>28</v>
      </c>
      <c r="E92" s="59">
        <f>SUM(F92:H92)</f>
        <v>132361</v>
      </c>
      <c r="F92" s="60">
        <f>N89+R89+V89+Z89</f>
        <v>44547</v>
      </c>
      <c r="G92" s="60">
        <f>O89+S89+W89+AA89</f>
        <v>37578</v>
      </c>
      <c r="H92" s="60">
        <f>P89+T89+X89+AB89</f>
        <v>50236</v>
      </c>
      <c r="I92" s="59">
        <f t="shared" si="184"/>
        <v>0</v>
      </c>
      <c r="J92" s="60"/>
      <c r="K92" s="61"/>
      <c r="L92" s="61"/>
      <c r="M92" s="59">
        <f t="shared" si="185"/>
        <v>0</v>
      </c>
      <c r="N92" s="60"/>
      <c r="O92" s="61"/>
      <c r="P92" s="61"/>
      <c r="Q92" s="59">
        <f t="shared" si="186"/>
        <v>0</v>
      </c>
      <c r="R92" s="60"/>
      <c r="S92" s="61"/>
      <c r="T92" s="61"/>
      <c r="U92" s="59">
        <f t="shared" si="187"/>
        <v>0</v>
      </c>
      <c r="V92" s="60"/>
      <c r="W92" s="61"/>
      <c r="X92" s="61"/>
      <c r="Y92" s="59">
        <f t="shared" si="188"/>
        <v>0</v>
      </c>
      <c r="Z92" s="60"/>
      <c r="AA92" s="61"/>
      <c r="AB92" s="61"/>
    </row>
    <row r="93" spans="2:36" ht="15" customHeight="1">
      <c r="B93" s="194"/>
      <c r="C93" s="202"/>
      <c r="D93" s="62" t="s">
        <v>29</v>
      </c>
      <c r="E93" s="63">
        <f>SUM(F93:H93)</f>
        <v>19689</v>
      </c>
      <c r="F93" s="64">
        <f>J89</f>
        <v>5721</v>
      </c>
      <c r="G93" s="64">
        <f>K89</f>
        <v>6989</v>
      </c>
      <c r="H93" s="64">
        <f>L89</f>
        <v>6979</v>
      </c>
      <c r="I93" s="63">
        <f t="shared" si="184"/>
        <v>0</v>
      </c>
      <c r="J93" s="64"/>
      <c r="K93" s="65"/>
      <c r="L93" s="65"/>
      <c r="M93" s="63">
        <f t="shared" si="185"/>
        <v>0</v>
      </c>
      <c r="N93" s="64"/>
      <c r="O93" s="65"/>
      <c r="P93" s="65"/>
      <c r="Q93" s="63">
        <f t="shared" si="186"/>
        <v>0</v>
      </c>
      <c r="R93" s="64"/>
      <c r="S93" s="65"/>
      <c r="T93" s="65"/>
      <c r="U93" s="63">
        <f t="shared" si="187"/>
        <v>0</v>
      </c>
      <c r="V93" s="64"/>
      <c r="W93" s="65"/>
      <c r="X93" s="65"/>
      <c r="Y93" s="63">
        <f t="shared" si="188"/>
        <v>0</v>
      </c>
      <c r="Z93" s="64"/>
      <c r="AA93" s="65"/>
      <c r="AB93" s="65"/>
    </row>
    <row r="94" spans="2:36" ht="15" customHeight="1">
      <c r="B94" s="194"/>
      <c r="C94" s="194" t="s">
        <v>5</v>
      </c>
      <c r="D94" s="4" t="s">
        <v>6</v>
      </c>
      <c r="E94" s="22">
        <f>I94+M94+Q94+U94+Y94</f>
        <v>127471</v>
      </c>
      <c r="F94" s="23">
        <f>J94+N94+R94+V94+Z94</f>
        <v>43122</v>
      </c>
      <c r="G94" s="23">
        <f t="shared" ref="G94:G95" si="190">K94+O94+S94+W94+AA94</f>
        <v>36400</v>
      </c>
      <c r="H94" s="23">
        <f t="shared" ref="H94:H99" si="191">L94+P94+T94+X94+AB94</f>
        <v>47949</v>
      </c>
      <c r="I94" s="22">
        <f t="shared" si="184"/>
        <v>15507</v>
      </c>
      <c r="J94" s="23">
        <v>4571</v>
      </c>
      <c r="K94" s="23">
        <v>5369</v>
      </c>
      <c r="L94" s="24">
        <v>5567</v>
      </c>
      <c r="M94" s="22">
        <f t="shared" si="185"/>
        <v>26268</v>
      </c>
      <c r="N94" s="23">
        <v>9110</v>
      </c>
      <c r="O94" s="24">
        <v>7563</v>
      </c>
      <c r="P94" s="24">
        <v>9595</v>
      </c>
      <c r="Q94" s="22">
        <f t="shared" si="186"/>
        <v>26493</v>
      </c>
      <c r="R94" s="23">
        <v>9370</v>
      </c>
      <c r="S94" s="24">
        <v>7523</v>
      </c>
      <c r="T94" s="24">
        <v>9600</v>
      </c>
      <c r="U94" s="22">
        <f t="shared" si="187"/>
        <v>30217</v>
      </c>
      <c r="V94" s="23">
        <v>10059</v>
      </c>
      <c r="W94" s="24">
        <v>7900</v>
      </c>
      <c r="X94" s="24">
        <v>12258</v>
      </c>
      <c r="Y94" s="22">
        <f t="shared" si="188"/>
        <v>28986</v>
      </c>
      <c r="Z94" s="23">
        <v>10012</v>
      </c>
      <c r="AA94" s="24">
        <v>8045</v>
      </c>
      <c r="AB94" s="24">
        <v>10929</v>
      </c>
    </row>
    <row r="95" spans="2:36" ht="15" customHeight="1">
      <c r="B95" s="194"/>
      <c r="C95" s="194"/>
      <c r="D95" s="5" t="s">
        <v>7</v>
      </c>
      <c r="E95" s="28">
        <f>I95+M95+Q95+U95+Y95</f>
        <v>24579</v>
      </c>
      <c r="F95" s="29">
        <f>J95+N95+R95+V95+Z95</f>
        <v>7146</v>
      </c>
      <c r="G95" s="29">
        <f t="shared" si="190"/>
        <v>8167</v>
      </c>
      <c r="H95" s="29">
        <f t="shared" si="191"/>
        <v>9266</v>
      </c>
      <c r="I95" s="28">
        <f t="shared" si="184"/>
        <v>4182</v>
      </c>
      <c r="J95" s="29">
        <v>1150</v>
      </c>
      <c r="K95" s="29">
        <v>1620</v>
      </c>
      <c r="L95" s="30">
        <v>1412</v>
      </c>
      <c r="M95" s="28">
        <f t="shared" si="185"/>
        <v>4824</v>
      </c>
      <c r="N95" s="29">
        <v>1375</v>
      </c>
      <c r="O95" s="30">
        <v>1551</v>
      </c>
      <c r="P95" s="30">
        <v>1898</v>
      </c>
      <c r="Q95" s="28">
        <f t="shared" si="186"/>
        <v>4636</v>
      </c>
      <c r="R95" s="29">
        <v>1336</v>
      </c>
      <c r="S95" s="27">
        <v>1443</v>
      </c>
      <c r="T95" s="30">
        <v>1857</v>
      </c>
      <c r="U95" s="28">
        <f t="shared" si="187"/>
        <v>5436</v>
      </c>
      <c r="V95" s="29">
        <v>1556</v>
      </c>
      <c r="W95" s="30">
        <v>1817</v>
      </c>
      <c r="X95" s="30">
        <v>2063</v>
      </c>
      <c r="Y95" s="28">
        <f t="shared" si="188"/>
        <v>5501</v>
      </c>
      <c r="Z95" s="29">
        <v>1729</v>
      </c>
      <c r="AA95" s="30">
        <v>1736</v>
      </c>
      <c r="AB95" s="30">
        <v>2036</v>
      </c>
    </row>
    <row r="96" spans="2:36" ht="15" customHeight="1">
      <c r="B96" s="194"/>
      <c r="C96" s="194"/>
      <c r="D96" s="119" t="s">
        <v>8</v>
      </c>
      <c r="E96" s="49">
        <f>E95/E89</f>
        <v>0.16165077277211443</v>
      </c>
      <c r="F96" s="50">
        <f t="shared" ref="F96:G96" si="192">F95/F89</f>
        <v>0.14215803294342325</v>
      </c>
      <c r="G96" s="51">
        <f t="shared" si="192"/>
        <v>0.18325218210783764</v>
      </c>
      <c r="H96" s="51">
        <f t="shared" si="191"/>
        <v>0.83064193129932673</v>
      </c>
      <c r="I96" s="49">
        <f>I95/I89</f>
        <v>0.21240286454365381</v>
      </c>
      <c r="J96" s="50">
        <f t="shared" ref="J96:L96" si="193">J95/J89</f>
        <v>0.20101380877468975</v>
      </c>
      <c r="K96" s="51">
        <f t="shared" si="193"/>
        <v>0.2317928172843039</v>
      </c>
      <c r="L96" s="51">
        <f t="shared" si="193"/>
        <v>0.20232124946267374</v>
      </c>
      <c r="M96" s="49">
        <f>M95/M89</f>
        <v>0.1551524507912003</v>
      </c>
      <c r="N96" s="50">
        <f t="shared" ref="N96:P96" si="194">N95/N89</f>
        <v>0.13113972341440153</v>
      </c>
      <c r="O96" s="51">
        <f t="shared" si="194"/>
        <v>0.17017774851876236</v>
      </c>
      <c r="P96" s="51">
        <f t="shared" si="194"/>
        <v>0.16514400069607588</v>
      </c>
      <c r="Q96" s="49">
        <f>Q95/Q89</f>
        <v>0.14892865173953548</v>
      </c>
      <c r="R96" s="50">
        <f t="shared" ref="R96:T96" si="195">R95/R89</f>
        <v>0.12478983747431346</v>
      </c>
      <c r="S96" s="51">
        <f t="shared" si="195"/>
        <v>0.16094133392817309</v>
      </c>
      <c r="T96" s="51">
        <f t="shared" si="195"/>
        <v>0.16208431526577638</v>
      </c>
      <c r="U96" s="49">
        <f>U95/U89</f>
        <v>0.15246963789863405</v>
      </c>
      <c r="V96" s="50">
        <f t="shared" ref="V96:X96" si="196">V95/V89</f>
        <v>0.13396470081790787</v>
      </c>
      <c r="W96" s="51">
        <f t="shared" si="196"/>
        <v>0.18699186991869918</v>
      </c>
      <c r="X96" s="51">
        <f t="shared" si="196"/>
        <v>0.14405418616018434</v>
      </c>
      <c r="Y96" s="49">
        <f>Y95/Y89</f>
        <v>0.15950938034621742</v>
      </c>
      <c r="Z96" s="50">
        <f t="shared" ref="Z96:AB96" si="197">Z95/Z89</f>
        <v>0.1472617323907674</v>
      </c>
      <c r="AA96" s="51">
        <f t="shared" si="197"/>
        <v>0.1774869645230549</v>
      </c>
      <c r="AB96" s="51">
        <f t="shared" si="197"/>
        <v>0.15703817971461628</v>
      </c>
    </row>
    <row r="97" spans="2:28" ht="15" customHeight="1">
      <c r="B97" s="194" t="s">
        <v>13</v>
      </c>
      <c r="C97" s="195" t="s">
        <v>10</v>
      </c>
      <c r="D97" s="195"/>
      <c r="E97" s="19">
        <f>I97+M97+Q97+U97+Y97</f>
        <v>83076513</v>
      </c>
      <c r="F97" s="20">
        <f>J97+N97+R97+V97+Z97</f>
        <v>30142511</v>
      </c>
      <c r="G97" s="20">
        <f t="shared" ref="G97:G99" si="198">K97+O97+S97+W97+AA97</f>
        <v>24018167</v>
      </c>
      <c r="H97" s="20">
        <f t="shared" si="191"/>
        <v>28915835</v>
      </c>
      <c r="I97" s="19">
        <f>SUM(J97:L97)</f>
        <v>10036478</v>
      </c>
      <c r="J97" s="20">
        <f>J98+J99</f>
        <v>3264950</v>
      </c>
      <c r="K97" s="21">
        <f t="shared" ref="K97:L97" si="199">K98+K99</f>
        <v>3532561</v>
      </c>
      <c r="L97" s="21">
        <f t="shared" si="199"/>
        <v>3238967</v>
      </c>
      <c r="M97" s="19">
        <f>SUM(N97:P97)</f>
        <v>17344993</v>
      </c>
      <c r="N97" s="20">
        <f>N98+N99</f>
        <v>6508930</v>
      </c>
      <c r="O97" s="21">
        <f t="shared" ref="O97:P97" si="200">O98+O99</f>
        <v>5035120</v>
      </c>
      <c r="P97" s="21">
        <f t="shared" si="200"/>
        <v>5800943</v>
      </c>
      <c r="Q97" s="19">
        <f>SUM(R97:T97)</f>
        <v>17293035</v>
      </c>
      <c r="R97" s="20">
        <f>R98+R99</f>
        <v>6553073</v>
      </c>
      <c r="S97" s="21">
        <f t="shared" ref="S97:T97" si="201">S98+S99</f>
        <v>5007168</v>
      </c>
      <c r="T97" s="21">
        <f t="shared" si="201"/>
        <v>5732794</v>
      </c>
      <c r="U97" s="19">
        <f>SUM(V97:X97)</f>
        <v>19531599</v>
      </c>
      <c r="V97" s="20">
        <f>V98+V99</f>
        <v>6898630</v>
      </c>
      <c r="W97" s="21">
        <f t="shared" ref="W97:X97" si="202">W98+W99</f>
        <v>5114436</v>
      </c>
      <c r="X97" s="21">
        <f t="shared" si="202"/>
        <v>7518533</v>
      </c>
      <c r="Y97" s="19">
        <f>SUM(Z97:AB97)</f>
        <v>18870408</v>
      </c>
      <c r="Z97" s="20">
        <f>Z98+Z99</f>
        <v>6916928</v>
      </c>
      <c r="AA97" s="21">
        <f t="shared" ref="AA97:AB97" si="203">AA98+AA99</f>
        <v>5328882</v>
      </c>
      <c r="AB97" s="21">
        <f t="shared" si="203"/>
        <v>6624598</v>
      </c>
    </row>
    <row r="98" spans="2:28" ht="15" customHeight="1">
      <c r="B98" s="194"/>
      <c r="C98" s="196" t="s">
        <v>11</v>
      </c>
      <c r="D98" s="196"/>
      <c r="E98" s="52">
        <f t="shared" ref="E98:E99" si="204">I98+M98+Q98+U98+Y98</f>
        <v>81456063</v>
      </c>
      <c r="F98" s="53">
        <f t="shared" ref="F98:F99" si="205">J98+N98+R98+V98+Z98</f>
        <v>29582961</v>
      </c>
      <c r="G98" s="54">
        <f t="shared" si="198"/>
        <v>23640267</v>
      </c>
      <c r="H98" s="54">
        <f t="shared" si="191"/>
        <v>28232835</v>
      </c>
      <c r="I98" s="52">
        <f t="shared" ref="I98:I99" si="206">SUM(J98:L98)</f>
        <v>9848778</v>
      </c>
      <c r="J98" s="53">
        <v>3145550</v>
      </c>
      <c r="K98" s="54">
        <v>3490361</v>
      </c>
      <c r="L98" s="54">
        <v>3212867</v>
      </c>
      <c r="M98" s="52">
        <f t="shared" ref="M98:M99" si="207">SUM(N98:P98)</f>
        <v>16901693</v>
      </c>
      <c r="N98" s="53">
        <v>6328730</v>
      </c>
      <c r="O98" s="54">
        <v>4962120</v>
      </c>
      <c r="P98" s="54">
        <v>5610843</v>
      </c>
      <c r="Q98" s="52">
        <f t="shared" ref="Q98:Q99" si="208">SUM(R98:T98)</f>
        <v>17065785</v>
      </c>
      <c r="R98" s="53">
        <v>6533273</v>
      </c>
      <c r="S98" s="54">
        <v>4995018</v>
      </c>
      <c r="T98" s="54">
        <v>5537494</v>
      </c>
      <c r="U98" s="52">
        <f t="shared" ref="U98:U99" si="209">SUM(V98:X98)</f>
        <v>19115499</v>
      </c>
      <c r="V98" s="53">
        <v>6724780</v>
      </c>
      <c r="W98" s="54">
        <v>5009836</v>
      </c>
      <c r="X98" s="54">
        <v>7380883</v>
      </c>
      <c r="Y98" s="52">
        <f t="shared" ref="Y98:Y99" si="210">SUM(Z98:AB98)</f>
        <v>18524308</v>
      </c>
      <c r="Z98" s="53">
        <v>6850628</v>
      </c>
      <c r="AA98" s="54">
        <v>5182932</v>
      </c>
      <c r="AB98" s="54">
        <v>6490748</v>
      </c>
    </row>
    <row r="99" spans="2:28" ht="15" customHeight="1">
      <c r="B99" s="194"/>
      <c r="C99" s="197" t="s">
        <v>12</v>
      </c>
      <c r="D99" s="197"/>
      <c r="E99" s="25">
        <f t="shared" si="204"/>
        <v>1620450</v>
      </c>
      <c r="F99" s="26">
        <f t="shared" si="205"/>
        <v>559550</v>
      </c>
      <c r="G99" s="27">
        <f t="shared" si="198"/>
        <v>377900</v>
      </c>
      <c r="H99" s="27">
        <f t="shared" si="191"/>
        <v>683000</v>
      </c>
      <c r="I99" s="25">
        <f t="shared" si="206"/>
        <v>187700</v>
      </c>
      <c r="J99" s="26">
        <v>119400</v>
      </c>
      <c r="K99" s="27">
        <v>42200</v>
      </c>
      <c r="L99" s="27">
        <v>26100</v>
      </c>
      <c r="M99" s="25">
        <f t="shared" si="207"/>
        <v>443300</v>
      </c>
      <c r="N99" s="26">
        <v>180200</v>
      </c>
      <c r="O99" s="27">
        <v>73000</v>
      </c>
      <c r="P99" s="27">
        <v>190100</v>
      </c>
      <c r="Q99" s="25">
        <f t="shared" si="208"/>
        <v>227250</v>
      </c>
      <c r="R99" s="26">
        <v>19800</v>
      </c>
      <c r="S99" s="27">
        <v>12150</v>
      </c>
      <c r="T99" s="27">
        <v>195300</v>
      </c>
      <c r="U99" s="25">
        <f t="shared" si="209"/>
        <v>416100</v>
      </c>
      <c r="V99" s="26">
        <v>173850</v>
      </c>
      <c r="W99" s="27">
        <v>104600</v>
      </c>
      <c r="X99" s="27">
        <v>137650</v>
      </c>
      <c r="Y99" s="25">
        <f t="shared" si="210"/>
        <v>346100</v>
      </c>
      <c r="Z99" s="26">
        <v>66300</v>
      </c>
      <c r="AA99" s="27">
        <v>145950</v>
      </c>
      <c r="AB99" s="27">
        <v>133850</v>
      </c>
    </row>
  </sheetData>
  <mergeCells count="121">
    <mergeCell ref="U4:X4"/>
    <mergeCell ref="Y4:AB4"/>
    <mergeCell ref="B5:D5"/>
    <mergeCell ref="B6:B13"/>
    <mergeCell ref="C6:D6"/>
    <mergeCell ref="C7:C8"/>
    <mergeCell ref="C9:C10"/>
    <mergeCell ref="C11:C13"/>
    <mergeCell ref="B2:H2"/>
    <mergeCell ref="B4:D4"/>
    <mergeCell ref="E4:H4"/>
    <mergeCell ref="I4:L4"/>
    <mergeCell ref="M4:P4"/>
    <mergeCell ref="Q4:T4"/>
    <mergeCell ref="B14:B16"/>
    <mergeCell ref="C14:D14"/>
    <mergeCell ref="C15:D15"/>
    <mergeCell ref="C16:D16"/>
    <mergeCell ref="B19:D19"/>
    <mergeCell ref="B20:B27"/>
    <mergeCell ref="C20:D20"/>
    <mergeCell ref="C21:C22"/>
    <mergeCell ref="C23:C24"/>
    <mergeCell ref="C25:C27"/>
    <mergeCell ref="I35:L35"/>
    <mergeCell ref="M35:P35"/>
    <mergeCell ref="Q35:T35"/>
    <mergeCell ref="U35:X35"/>
    <mergeCell ref="Y35:AB35"/>
    <mergeCell ref="AC35:AF35"/>
    <mergeCell ref="B28:B30"/>
    <mergeCell ref="C28:D28"/>
    <mergeCell ref="C29:D29"/>
    <mergeCell ref="C30:D30"/>
    <mergeCell ref="B33:H33"/>
    <mergeCell ref="B35:D35"/>
    <mergeCell ref="E35:H35"/>
    <mergeCell ref="B45:B47"/>
    <mergeCell ref="C45:D45"/>
    <mergeCell ref="C46:D46"/>
    <mergeCell ref="C47:D47"/>
    <mergeCell ref="B48:D48"/>
    <mergeCell ref="E48:H48"/>
    <mergeCell ref="B36:D36"/>
    <mergeCell ref="B37:B44"/>
    <mergeCell ref="C37:D37"/>
    <mergeCell ref="C38:C39"/>
    <mergeCell ref="C40:C41"/>
    <mergeCell ref="C42:C44"/>
    <mergeCell ref="B58:B60"/>
    <mergeCell ref="C58:D58"/>
    <mergeCell ref="C59:D59"/>
    <mergeCell ref="C60:D60"/>
    <mergeCell ref="B61:D61"/>
    <mergeCell ref="E61:H61"/>
    <mergeCell ref="AG48:AJ48"/>
    <mergeCell ref="B49:D49"/>
    <mergeCell ref="B50:B57"/>
    <mergeCell ref="C50:D50"/>
    <mergeCell ref="C51:C52"/>
    <mergeCell ref="C53:C54"/>
    <mergeCell ref="C55:C57"/>
    <mergeCell ref="I48:L48"/>
    <mergeCell ref="M48:P48"/>
    <mergeCell ref="Q48:T48"/>
    <mergeCell ref="U48:X48"/>
    <mergeCell ref="Y48:AB48"/>
    <mergeCell ref="AC48:AF48"/>
    <mergeCell ref="B71:B73"/>
    <mergeCell ref="C71:D71"/>
    <mergeCell ref="C72:D72"/>
    <mergeCell ref="C73:D73"/>
    <mergeCell ref="B74:D74"/>
    <mergeCell ref="E74:H74"/>
    <mergeCell ref="AG61:AJ61"/>
    <mergeCell ref="B62:D62"/>
    <mergeCell ref="B63:B70"/>
    <mergeCell ref="C63:D63"/>
    <mergeCell ref="C64:C65"/>
    <mergeCell ref="C66:C67"/>
    <mergeCell ref="C68:C70"/>
    <mergeCell ref="I61:L61"/>
    <mergeCell ref="M61:P61"/>
    <mergeCell ref="Q61:T61"/>
    <mergeCell ref="U61:X61"/>
    <mergeCell ref="Y61:AB61"/>
    <mergeCell ref="AC61:AF61"/>
    <mergeCell ref="B84:B86"/>
    <mergeCell ref="C84:D84"/>
    <mergeCell ref="C85:D85"/>
    <mergeCell ref="C86:D86"/>
    <mergeCell ref="B87:D87"/>
    <mergeCell ref="E87:H87"/>
    <mergeCell ref="AG74:AJ74"/>
    <mergeCell ref="B75:D75"/>
    <mergeCell ref="B76:B83"/>
    <mergeCell ref="C76:D76"/>
    <mergeCell ref="C77:C78"/>
    <mergeCell ref="C79:C80"/>
    <mergeCell ref="C81:C83"/>
    <mergeCell ref="I74:L74"/>
    <mergeCell ref="M74:P74"/>
    <mergeCell ref="Q74:T74"/>
    <mergeCell ref="U74:X74"/>
    <mergeCell ref="Y74:AB74"/>
    <mergeCell ref="AC74:AF74"/>
    <mergeCell ref="B97:B99"/>
    <mergeCell ref="C97:D97"/>
    <mergeCell ref="C98:D98"/>
    <mergeCell ref="C99:D99"/>
    <mergeCell ref="Y87:AB87"/>
    <mergeCell ref="I87:L87"/>
    <mergeCell ref="M87:P87"/>
    <mergeCell ref="Q87:T87"/>
    <mergeCell ref="U87:X87"/>
    <mergeCell ref="B88:D88"/>
    <mergeCell ref="B89:B96"/>
    <mergeCell ref="C89:D89"/>
    <mergeCell ref="C90:C91"/>
    <mergeCell ref="C92:C93"/>
    <mergeCell ref="C94:C96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J99"/>
  <sheetViews>
    <sheetView topLeftCell="A10" zoomScale="90" zoomScaleNormal="90" workbookViewId="0">
      <pane xSplit="8" topLeftCell="I1" activePane="topRight" state="frozen"/>
      <selection activeCell="H106" sqref="H106"/>
      <selection pane="topRight" activeCell="H106" sqref="H106"/>
    </sheetView>
  </sheetViews>
  <sheetFormatPr defaultRowHeight="15" customHeight="1"/>
  <cols>
    <col min="1" max="1" width="1" style="1" customWidth="1"/>
    <col min="2" max="2" width="11.5" style="1" customWidth="1"/>
    <col min="3" max="4" width="9" style="1"/>
    <col min="5" max="5" width="12.875" style="2" bestFit="1" customWidth="1"/>
    <col min="6" max="8" width="10.5" style="2" bestFit="1" customWidth="1"/>
    <col min="9" max="9" width="10.625" style="1" bestFit="1" customWidth="1"/>
    <col min="10" max="12" width="9.625" style="1" bestFit="1" customWidth="1"/>
    <col min="13" max="13" width="10.625" style="1" bestFit="1" customWidth="1"/>
    <col min="14" max="16" width="9.625" style="1" bestFit="1" customWidth="1"/>
    <col min="17" max="17" width="10.625" style="1" bestFit="1" customWidth="1"/>
    <col min="18" max="20" width="9.625" style="1" bestFit="1" customWidth="1"/>
    <col min="21" max="21" width="10.625" style="1" bestFit="1" customWidth="1"/>
    <col min="22" max="24" width="9.625" style="1" bestFit="1" customWidth="1"/>
    <col min="25" max="25" width="10.625" style="1" bestFit="1" customWidth="1"/>
    <col min="26" max="26" width="10.5" style="1" bestFit="1" customWidth="1"/>
    <col min="27" max="28" width="9.625" style="1" bestFit="1" customWidth="1"/>
    <col min="29" max="29" width="10.625" style="1" bestFit="1" customWidth="1"/>
    <col min="30" max="30" width="9.625" style="1" bestFit="1" customWidth="1"/>
    <col min="31" max="31" width="10.5" style="1" bestFit="1" customWidth="1"/>
    <col min="32" max="32" width="9.625" style="1" bestFit="1" customWidth="1"/>
    <col min="33" max="33" width="10.625" style="1" bestFit="1" customWidth="1"/>
    <col min="34" max="36" width="9.625" style="1" bestFit="1" customWidth="1"/>
    <col min="37" max="16384" width="9" style="1"/>
  </cols>
  <sheetData>
    <row r="1" spans="2:28" ht="7.5" customHeight="1" thickBot="1"/>
    <row r="2" spans="2:28" ht="27" thickTop="1" thickBot="1">
      <c r="B2" s="209" t="s">
        <v>123</v>
      </c>
      <c r="C2" s="210"/>
      <c r="D2" s="210"/>
      <c r="E2" s="210"/>
      <c r="F2" s="210"/>
      <c r="G2" s="210"/>
      <c r="H2" s="211"/>
    </row>
    <row r="3" spans="2:28" ht="15" customHeight="1" thickTop="1" thickBot="1"/>
    <row r="4" spans="2:28" ht="15" customHeight="1">
      <c r="B4" s="218" t="s">
        <v>40</v>
      </c>
      <c r="C4" s="219"/>
      <c r="D4" s="219"/>
      <c r="E4" s="219" t="s">
        <v>124</v>
      </c>
      <c r="F4" s="219"/>
      <c r="G4" s="219"/>
      <c r="H4" s="220"/>
      <c r="I4" s="214" t="s">
        <v>127</v>
      </c>
      <c r="J4" s="215"/>
      <c r="K4" s="215"/>
      <c r="L4" s="216"/>
      <c r="M4" s="214" t="s">
        <v>128</v>
      </c>
      <c r="N4" s="215"/>
      <c r="O4" s="215"/>
      <c r="P4" s="216"/>
      <c r="Q4" s="214" t="s">
        <v>129</v>
      </c>
      <c r="R4" s="215"/>
      <c r="S4" s="215"/>
      <c r="T4" s="216"/>
      <c r="U4" s="214" t="s">
        <v>130</v>
      </c>
      <c r="V4" s="215"/>
      <c r="W4" s="215"/>
      <c r="X4" s="216"/>
      <c r="Y4" s="214" t="s">
        <v>131</v>
      </c>
      <c r="Z4" s="215"/>
      <c r="AA4" s="215"/>
      <c r="AB4" s="216"/>
    </row>
    <row r="5" spans="2:28" ht="15" customHeight="1">
      <c r="B5" s="217" t="s">
        <v>0</v>
      </c>
      <c r="C5" s="201"/>
      <c r="D5" s="201"/>
      <c r="E5" s="6" t="s">
        <v>15</v>
      </c>
      <c r="F5" s="7" t="s">
        <v>17</v>
      </c>
      <c r="G5" s="137" t="s">
        <v>19</v>
      </c>
      <c r="H5" s="16" t="s">
        <v>21</v>
      </c>
      <c r="I5" s="17" t="s">
        <v>14</v>
      </c>
      <c r="J5" s="11" t="s">
        <v>16</v>
      </c>
      <c r="K5" s="12" t="s">
        <v>18</v>
      </c>
      <c r="L5" s="18" t="s">
        <v>20</v>
      </c>
      <c r="M5" s="17" t="s">
        <v>14</v>
      </c>
      <c r="N5" s="11" t="s">
        <v>16</v>
      </c>
      <c r="O5" s="12" t="s">
        <v>18</v>
      </c>
      <c r="P5" s="18" t="s">
        <v>20</v>
      </c>
      <c r="Q5" s="17" t="s">
        <v>14</v>
      </c>
      <c r="R5" s="11" t="s">
        <v>16</v>
      </c>
      <c r="S5" s="12" t="s">
        <v>18</v>
      </c>
      <c r="T5" s="18" t="s">
        <v>20</v>
      </c>
      <c r="U5" s="17" t="s">
        <v>14</v>
      </c>
      <c r="V5" s="11" t="s">
        <v>16</v>
      </c>
      <c r="W5" s="12" t="s">
        <v>18</v>
      </c>
      <c r="X5" s="18" t="s">
        <v>20</v>
      </c>
      <c r="Y5" s="17" t="s">
        <v>14</v>
      </c>
      <c r="Z5" s="11" t="s">
        <v>16</v>
      </c>
      <c r="AA5" s="12" t="s">
        <v>18</v>
      </c>
      <c r="AB5" s="18" t="s">
        <v>20</v>
      </c>
    </row>
    <row r="6" spans="2:28" ht="15" customHeight="1">
      <c r="B6" s="206" t="s">
        <v>9</v>
      </c>
      <c r="C6" s="195" t="s">
        <v>1</v>
      </c>
      <c r="D6" s="195"/>
      <c r="E6" s="19">
        <f>I6+M6+Q6+U6+Y6</f>
        <v>908471</v>
      </c>
      <c r="F6" s="20">
        <f t="shared" ref="F6:H16" si="0">J6+N6+R6+V6+Z6</f>
        <v>288518</v>
      </c>
      <c r="G6" s="21">
        <f t="shared" si="0"/>
        <v>281075</v>
      </c>
      <c r="H6" s="31">
        <f t="shared" si="0"/>
        <v>338878</v>
      </c>
      <c r="I6" s="32">
        <f>E37</f>
        <v>62031</v>
      </c>
      <c r="J6" s="20">
        <f>F37</f>
        <v>18666</v>
      </c>
      <c r="K6" s="21">
        <f t="shared" ref="J6:L16" si="1">G37</f>
        <v>19822</v>
      </c>
      <c r="L6" s="33">
        <f t="shared" si="1"/>
        <v>23543</v>
      </c>
      <c r="M6" s="32">
        <f>E50</f>
        <v>224994</v>
      </c>
      <c r="N6" s="20">
        <f t="shared" ref="N6:P16" si="2">F50</f>
        <v>72074</v>
      </c>
      <c r="O6" s="21">
        <f t="shared" si="2"/>
        <v>68712</v>
      </c>
      <c r="P6" s="33">
        <f t="shared" si="2"/>
        <v>84208</v>
      </c>
      <c r="Q6" s="32">
        <f>E63</f>
        <v>223589</v>
      </c>
      <c r="R6" s="20">
        <f t="shared" ref="R6:T16" si="3">F63</f>
        <v>70932</v>
      </c>
      <c r="S6" s="21">
        <f t="shared" si="3"/>
        <v>68269</v>
      </c>
      <c r="T6" s="33">
        <f t="shared" si="3"/>
        <v>84388</v>
      </c>
      <c r="U6" s="32">
        <f>E76</f>
        <v>223208</v>
      </c>
      <c r="V6" s="20">
        <f t="shared" ref="V6:X16" si="4">F76</f>
        <v>71285</v>
      </c>
      <c r="W6" s="21">
        <f t="shared" si="4"/>
        <v>68732</v>
      </c>
      <c r="X6" s="33">
        <f t="shared" si="4"/>
        <v>83191</v>
      </c>
      <c r="Y6" s="32">
        <f>E89</f>
        <v>174649</v>
      </c>
      <c r="Z6" s="20">
        <f t="shared" ref="Z6:AB16" si="5">F89</f>
        <v>55561</v>
      </c>
      <c r="AA6" s="21">
        <f t="shared" si="5"/>
        <v>55540</v>
      </c>
      <c r="AB6" s="33">
        <f t="shared" si="5"/>
        <v>63548</v>
      </c>
    </row>
    <row r="7" spans="2:28" ht="15" customHeight="1">
      <c r="B7" s="206"/>
      <c r="C7" s="194" t="s">
        <v>2</v>
      </c>
      <c r="D7" s="4" t="s">
        <v>3</v>
      </c>
      <c r="E7" s="22">
        <f t="shared" ref="E7:F16" si="6">I7+M7+Q7+U7+Y7</f>
        <v>468381</v>
      </c>
      <c r="F7" s="23">
        <f>J7+N7+R7+V7+Z7</f>
        <v>151480</v>
      </c>
      <c r="G7" s="24">
        <f t="shared" si="0"/>
        <v>143456</v>
      </c>
      <c r="H7" s="34">
        <f t="shared" si="0"/>
        <v>173445</v>
      </c>
      <c r="I7" s="35">
        <f t="shared" ref="I7:I16" si="7">E38</f>
        <v>31779</v>
      </c>
      <c r="J7" s="23">
        <f>F38</f>
        <v>9736</v>
      </c>
      <c r="K7" s="24">
        <f t="shared" si="1"/>
        <v>10062</v>
      </c>
      <c r="L7" s="36">
        <f t="shared" si="1"/>
        <v>11981</v>
      </c>
      <c r="M7" s="35">
        <f t="shared" ref="M7:M16" si="8">E51</f>
        <v>115973</v>
      </c>
      <c r="N7" s="23">
        <f t="shared" si="2"/>
        <v>37940</v>
      </c>
      <c r="O7" s="24">
        <f t="shared" si="2"/>
        <v>35034</v>
      </c>
      <c r="P7" s="36">
        <f t="shared" si="2"/>
        <v>42999</v>
      </c>
      <c r="Q7" s="35">
        <f t="shared" ref="Q7:Q16" si="9">E64</f>
        <v>115348</v>
      </c>
      <c r="R7" s="23">
        <f t="shared" si="3"/>
        <v>37152</v>
      </c>
      <c r="S7" s="24">
        <f t="shared" si="3"/>
        <v>34975</v>
      </c>
      <c r="T7" s="36">
        <f t="shared" si="3"/>
        <v>43221</v>
      </c>
      <c r="U7" s="35">
        <f t="shared" ref="U7:U16" si="10">E77</f>
        <v>115686</v>
      </c>
      <c r="V7" s="23">
        <f t="shared" si="4"/>
        <v>37662</v>
      </c>
      <c r="W7" s="24">
        <f t="shared" si="4"/>
        <v>35308</v>
      </c>
      <c r="X7" s="36">
        <f t="shared" si="4"/>
        <v>42716</v>
      </c>
      <c r="Y7" s="35">
        <f t="shared" ref="Y7:Y16" si="11">E90</f>
        <v>89595</v>
      </c>
      <c r="Z7" s="23">
        <f t="shared" si="5"/>
        <v>28990</v>
      </c>
      <c r="AA7" s="24">
        <f t="shared" si="5"/>
        <v>28077</v>
      </c>
      <c r="AB7" s="36">
        <f t="shared" si="5"/>
        <v>32528</v>
      </c>
    </row>
    <row r="8" spans="2:28" ht="15" customHeight="1">
      <c r="B8" s="206"/>
      <c r="C8" s="194"/>
      <c r="D8" s="136" t="s">
        <v>4</v>
      </c>
      <c r="E8" s="25">
        <f t="shared" si="6"/>
        <v>440090</v>
      </c>
      <c r="F8" s="26">
        <f t="shared" si="6"/>
        <v>137038</v>
      </c>
      <c r="G8" s="27">
        <f t="shared" si="0"/>
        <v>137619</v>
      </c>
      <c r="H8" s="37">
        <f t="shared" si="0"/>
        <v>165433</v>
      </c>
      <c r="I8" s="38">
        <f t="shared" si="7"/>
        <v>30252</v>
      </c>
      <c r="J8" s="26">
        <f t="shared" si="1"/>
        <v>8930</v>
      </c>
      <c r="K8" s="27">
        <f t="shared" si="1"/>
        <v>9760</v>
      </c>
      <c r="L8" s="39">
        <f t="shared" si="1"/>
        <v>11562</v>
      </c>
      <c r="M8" s="38">
        <f t="shared" si="8"/>
        <v>109021</v>
      </c>
      <c r="N8" s="26">
        <f>F52</f>
        <v>34134</v>
      </c>
      <c r="O8" s="27">
        <f t="shared" si="2"/>
        <v>33678</v>
      </c>
      <c r="P8" s="39">
        <f t="shared" si="2"/>
        <v>41209</v>
      </c>
      <c r="Q8" s="38">
        <f t="shared" si="9"/>
        <v>108241</v>
      </c>
      <c r="R8" s="26">
        <f t="shared" si="3"/>
        <v>33780</v>
      </c>
      <c r="S8" s="27">
        <f t="shared" si="3"/>
        <v>33294</v>
      </c>
      <c r="T8" s="39">
        <f t="shared" si="3"/>
        <v>41167</v>
      </c>
      <c r="U8" s="38">
        <f t="shared" si="10"/>
        <v>107522</v>
      </c>
      <c r="V8" s="26">
        <f t="shared" si="4"/>
        <v>33623</v>
      </c>
      <c r="W8" s="27">
        <f t="shared" si="4"/>
        <v>33424</v>
      </c>
      <c r="X8" s="39">
        <f t="shared" si="4"/>
        <v>40475</v>
      </c>
      <c r="Y8" s="38">
        <f t="shared" si="11"/>
        <v>85054</v>
      </c>
      <c r="Z8" s="26">
        <f t="shared" si="5"/>
        <v>26571</v>
      </c>
      <c r="AA8" s="27">
        <f t="shared" si="5"/>
        <v>27463</v>
      </c>
      <c r="AB8" s="39">
        <f t="shared" si="5"/>
        <v>31020</v>
      </c>
    </row>
    <row r="9" spans="2:28" ht="15" customHeight="1">
      <c r="B9" s="206"/>
      <c r="C9" s="202" t="s">
        <v>27</v>
      </c>
      <c r="D9" s="58" t="s">
        <v>28</v>
      </c>
      <c r="E9" s="59">
        <f>I9+M9+Q9+U9+Y9</f>
        <v>706923</v>
      </c>
      <c r="F9" s="60">
        <f>J9+N9+R9+V9+Z9</f>
        <v>229682</v>
      </c>
      <c r="G9" s="61">
        <f t="shared" si="0"/>
        <v>211310</v>
      </c>
      <c r="H9" s="66">
        <f t="shared" si="0"/>
        <v>265931</v>
      </c>
      <c r="I9" s="68">
        <f t="shared" si="7"/>
        <v>35386</v>
      </c>
      <c r="J9" s="60">
        <f t="shared" si="1"/>
        <v>11116</v>
      </c>
      <c r="K9" s="61">
        <f t="shared" si="1"/>
        <v>10615</v>
      </c>
      <c r="L9" s="69">
        <f t="shared" si="1"/>
        <v>13655</v>
      </c>
      <c r="M9" s="68">
        <f t="shared" si="8"/>
        <v>178835</v>
      </c>
      <c r="N9" s="60">
        <f>F53</f>
        <v>58563</v>
      </c>
      <c r="O9" s="61">
        <f t="shared" si="2"/>
        <v>52702</v>
      </c>
      <c r="P9" s="69">
        <f t="shared" si="2"/>
        <v>67570</v>
      </c>
      <c r="Q9" s="68">
        <f t="shared" si="9"/>
        <v>178132</v>
      </c>
      <c r="R9" s="60">
        <f t="shared" si="3"/>
        <v>57725</v>
      </c>
      <c r="S9" s="61">
        <f t="shared" si="3"/>
        <v>52745</v>
      </c>
      <c r="T9" s="69">
        <f t="shared" si="3"/>
        <v>67662</v>
      </c>
      <c r="U9" s="68">
        <f t="shared" si="10"/>
        <v>177517</v>
      </c>
      <c r="V9" s="60">
        <f t="shared" si="4"/>
        <v>58145</v>
      </c>
      <c r="W9" s="61">
        <f t="shared" si="4"/>
        <v>52793</v>
      </c>
      <c r="X9" s="69">
        <f t="shared" si="4"/>
        <v>66579</v>
      </c>
      <c r="Y9" s="68">
        <f t="shared" si="11"/>
        <v>137053</v>
      </c>
      <c r="Z9" s="60">
        <f t="shared" si="5"/>
        <v>44133</v>
      </c>
      <c r="AA9" s="61">
        <f t="shared" si="5"/>
        <v>42455</v>
      </c>
      <c r="AB9" s="69">
        <f t="shared" si="5"/>
        <v>50465</v>
      </c>
    </row>
    <row r="10" spans="2:28" ht="15" customHeight="1">
      <c r="B10" s="206"/>
      <c r="C10" s="202"/>
      <c r="D10" s="62" t="s">
        <v>29</v>
      </c>
      <c r="E10" s="63">
        <f>I10+M10+Q10+U10+Y10</f>
        <v>201548</v>
      </c>
      <c r="F10" s="64">
        <f t="shared" si="6"/>
        <v>58836</v>
      </c>
      <c r="G10" s="65">
        <f t="shared" si="0"/>
        <v>69765</v>
      </c>
      <c r="H10" s="67">
        <f t="shared" si="0"/>
        <v>72947</v>
      </c>
      <c r="I10" s="70">
        <f t="shared" si="7"/>
        <v>26645</v>
      </c>
      <c r="J10" s="64">
        <f t="shared" si="1"/>
        <v>7550</v>
      </c>
      <c r="K10" s="65">
        <f t="shared" si="1"/>
        <v>9207</v>
      </c>
      <c r="L10" s="71">
        <f t="shared" si="1"/>
        <v>9888</v>
      </c>
      <c r="M10" s="70">
        <f t="shared" si="8"/>
        <v>46159</v>
      </c>
      <c r="N10" s="64">
        <f t="shared" si="2"/>
        <v>13511</v>
      </c>
      <c r="O10" s="65">
        <f t="shared" si="2"/>
        <v>16010</v>
      </c>
      <c r="P10" s="71">
        <f t="shared" si="2"/>
        <v>16638</v>
      </c>
      <c r="Q10" s="70">
        <f t="shared" si="9"/>
        <v>45457</v>
      </c>
      <c r="R10" s="64">
        <f t="shared" si="3"/>
        <v>13207</v>
      </c>
      <c r="S10" s="65">
        <f t="shared" si="3"/>
        <v>15524</v>
      </c>
      <c r="T10" s="71">
        <f t="shared" si="3"/>
        <v>16726</v>
      </c>
      <c r="U10" s="70">
        <f t="shared" si="10"/>
        <v>45691</v>
      </c>
      <c r="V10" s="64">
        <f t="shared" si="4"/>
        <v>13140</v>
      </c>
      <c r="W10" s="65">
        <f t="shared" si="4"/>
        <v>15939</v>
      </c>
      <c r="X10" s="71">
        <f t="shared" si="4"/>
        <v>16612</v>
      </c>
      <c r="Y10" s="70">
        <f t="shared" si="11"/>
        <v>37596</v>
      </c>
      <c r="Z10" s="64">
        <f t="shared" si="5"/>
        <v>11428</v>
      </c>
      <c r="AA10" s="65">
        <f>G93</f>
        <v>13085</v>
      </c>
      <c r="AB10" s="71">
        <f>H93</f>
        <v>13083</v>
      </c>
    </row>
    <row r="11" spans="2:28" ht="15" customHeight="1">
      <c r="B11" s="206"/>
      <c r="C11" s="194" t="s">
        <v>5</v>
      </c>
      <c r="D11" s="4" t="s">
        <v>6</v>
      </c>
      <c r="E11" s="22">
        <f t="shared" si="6"/>
        <v>761549</v>
      </c>
      <c r="F11" s="23">
        <f t="shared" si="6"/>
        <v>245739</v>
      </c>
      <c r="G11" s="24">
        <f t="shared" si="0"/>
        <v>232060</v>
      </c>
      <c r="H11" s="34">
        <f t="shared" si="0"/>
        <v>283750</v>
      </c>
      <c r="I11" s="35">
        <f t="shared" si="7"/>
        <v>51146</v>
      </c>
      <c r="J11" s="23">
        <f t="shared" si="1"/>
        <v>15513</v>
      </c>
      <c r="K11" s="24">
        <f t="shared" si="1"/>
        <v>16110</v>
      </c>
      <c r="L11" s="36">
        <f t="shared" si="1"/>
        <v>19523</v>
      </c>
      <c r="M11" s="35">
        <f t="shared" si="8"/>
        <v>187737</v>
      </c>
      <c r="N11" s="23">
        <f t="shared" si="2"/>
        <v>61021</v>
      </c>
      <c r="O11" s="24">
        <f t="shared" si="2"/>
        <v>56443</v>
      </c>
      <c r="P11" s="36">
        <f t="shared" si="2"/>
        <v>70273</v>
      </c>
      <c r="Q11" s="35">
        <f t="shared" si="9"/>
        <v>187714</v>
      </c>
      <c r="R11" s="23">
        <f t="shared" si="3"/>
        <v>60532</v>
      </c>
      <c r="S11" s="24">
        <f t="shared" si="3"/>
        <v>56445</v>
      </c>
      <c r="T11" s="36">
        <f t="shared" si="3"/>
        <v>70737</v>
      </c>
      <c r="U11" s="35">
        <f t="shared" si="10"/>
        <v>187439</v>
      </c>
      <c r="V11" s="23">
        <f t="shared" si="4"/>
        <v>60905</v>
      </c>
      <c r="W11" s="24">
        <f t="shared" si="4"/>
        <v>56818</v>
      </c>
      <c r="X11" s="36">
        <f t="shared" si="4"/>
        <v>69716</v>
      </c>
      <c r="Y11" s="35">
        <f t="shared" si="11"/>
        <v>147513</v>
      </c>
      <c r="Z11" s="23">
        <f t="shared" si="5"/>
        <v>47768</v>
      </c>
      <c r="AA11" s="24">
        <f t="shared" si="5"/>
        <v>46244</v>
      </c>
      <c r="AB11" s="36">
        <f t="shared" si="5"/>
        <v>53501</v>
      </c>
    </row>
    <row r="12" spans="2:28" ht="15" customHeight="1">
      <c r="B12" s="206"/>
      <c r="C12" s="194"/>
      <c r="D12" s="5" t="s">
        <v>7</v>
      </c>
      <c r="E12" s="28">
        <f t="shared" si="6"/>
        <v>146922</v>
      </c>
      <c r="F12" s="29">
        <f t="shared" si="6"/>
        <v>42779</v>
      </c>
      <c r="G12" s="30">
        <f t="shared" si="0"/>
        <v>49015</v>
      </c>
      <c r="H12" s="40">
        <f t="shared" si="0"/>
        <v>55128</v>
      </c>
      <c r="I12" s="41">
        <f t="shared" si="7"/>
        <v>10885</v>
      </c>
      <c r="J12" s="29">
        <f t="shared" si="1"/>
        <v>3153</v>
      </c>
      <c r="K12" s="30">
        <f t="shared" si="1"/>
        <v>3712</v>
      </c>
      <c r="L12" s="42">
        <f t="shared" si="1"/>
        <v>4020</v>
      </c>
      <c r="M12" s="41">
        <f t="shared" si="8"/>
        <v>37257</v>
      </c>
      <c r="N12" s="29">
        <f t="shared" si="2"/>
        <v>11053</v>
      </c>
      <c r="O12" s="30">
        <f t="shared" si="2"/>
        <v>12269</v>
      </c>
      <c r="P12" s="42">
        <f t="shared" si="2"/>
        <v>13935</v>
      </c>
      <c r="Q12" s="41">
        <f t="shared" si="9"/>
        <v>35875</v>
      </c>
      <c r="R12" s="29">
        <f t="shared" si="3"/>
        <v>10400</v>
      </c>
      <c r="S12" s="30">
        <f t="shared" si="3"/>
        <v>11824</v>
      </c>
      <c r="T12" s="42">
        <f t="shared" si="3"/>
        <v>13651</v>
      </c>
      <c r="U12" s="41">
        <f t="shared" si="10"/>
        <v>35769</v>
      </c>
      <c r="V12" s="29">
        <f t="shared" si="4"/>
        <v>10380</v>
      </c>
      <c r="W12" s="30">
        <f t="shared" si="4"/>
        <v>11914</v>
      </c>
      <c r="X12" s="42">
        <f t="shared" si="4"/>
        <v>13475</v>
      </c>
      <c r="Y12" s="41">
        <f t="shared" si="11"/>
        <v>27136</v>
      </c>
      <c r="Z12" s="29">
        <f t="shared" si="5"/>
        <v>7793</v>
      </c>
      <c r="AA12" s="30">
        <f t="shared" si="5"/>
        <v>9296</v>
      </c>
      <c r="AB12" s="42">
        <f t="shared" si="5"/>
        <v>10047</v>
      </c>
    </row>
    <row r="13" spans="2:28" ht="15" customHeight="1">
      <c r="B13" s="206"/>
      <c r="C13" s="194"/>
      <c r="D13" s="136" t="s">
        <v>8</v>
      </c>
      <c r="E13" s="49">
        <f>E12/E6</f>
        <v>0.1617244799228594</v>
      </c>
      <c r="F13" s="50">
        <f t="shared" ref="F13:H13" si="12">F12/F6</f>
        <v>0.14827151165611852</v>
      </c>
      <c r="G13" s="51">
        <f t="shared" si="12"/>
        <v>0.17438406119363159</v>
      </c>
      <c r="H13" s="72">
        <f t="shared" si="12"/>
        <v>0.16267801391651274</v>
      </c>
      <c r="I13" s="73">
        <f t="shared" si="7"/>
        <v>0.17547677774016218</v>
      </c>
      <c r="J13" s="50">
        <f t="shared" si="1"/>
        <v>0.16891674702667953</v>
      </c>
      <c r="K13" s="51">
        <f t="shared" si="1"/>
        <v>0.18726667339319947</v>
      </c>
      <c r="L13" s="74">
        <f t="shared" si="1"/>
        <v>0.17075139107165613</v>
      </c>
      <c r="M13" s="73">
        <f t="shared" si="8"/>
        <v>0.16559108242886478</v>
      </c>
      <c r="N13" s="50">
        <f t="shared" si="2"/>
        <v>0.15335627271970476</v>
      </c>
      <c r="O13" s="51">
        <f t="shared" si="2"/>
        <v>0.17855687507276749</v>
      </c>
      <c r="P13" s="74">
        <f t="shared" si="2"/>
        <v>0.16548308949268478</v>
      </c>
      <c r="Q13" s="73">
        <f t="shared" si="9"/>
        <v>0.16045064828770647</v>
      </c>
      <c r="R13" s="50">
        <f t="shared" si="3"/>
        <v>0.14661929735521345</v>
      </c>
      <c r="S13" s="51">
        <f t="shared" si="3"/>
        <v>0.17319720517365128</v>
      </c>
      <c r="T13" s="74">
        <f t="shared" si="3"/>
        <v>0.16176470588235295</v>
      </c>
      <c r="U13" s="73">
        <f t="shared" si="10"/>
        <v>0.16024963262965486</v>
      </c>
      <c r="V13" s="50">
        <f t="shared" si="4"/>
        <v>0.14561268148979448</v>
      </c>
      <c r="W13" s="51">
        <f t="shared" si="4"/>
        <v>0.17333992899959261</v>
      </c>
      <c r="X13" s="74">
        <f t="shared" si="4"/>
        <v>0.16197665612866777</v>
      </c>
      <c r="Y13" s="73">
        <f t="shared" si="11"/>
        <v>0.15537449398507863</v>
      </c>
      <c r="Z13" s="50">
        <f t="shared" si="5"/>
        <v>0.14026025449505949</v>
      </c>
      <c r="AA13" s="51">
        <f t="shared" si="5"/>
        <v>0.16737486496218942</v>
      </c>
      <c r="AB13" s="74">
        <f t="shared" si="5"/>
        <v>0.79606447861055296</v>
      </c>
    </row>
    <row r="14" spans="2:28" ht="15" customHeight="1">
      <c r="B14" s="206" t="s">
        <v>13</v>
      </c>
      <c r="C14" s="195" t="s">
        <v>10</v>
      </c>
      <c r="D14" s="195"/>
      <c r="E14" s="19">
        <f>I14+M14+Q14+U14+Y14</f>
        <v>497520380</v>
      </c>
      <c r="F14" s="20">
        <f t="shared" si="6"/>
        <v>175270245</v>
      </c>
      <c r="G14" s="21">
        <f t="shared" si="0"/>
        <v>152170679</v>
      </c>
      <c r="H14" s="31">
        <f t="shared" si="0"/>
        <v>170079456</v>
      </c>
      <c r="I14" s="32">
        <f t="shared" si="7"/>
        <v>33774287</v>
      </c>
      <c r="J14" s="20">
        <f t="shared" si="1"/>
        <v>11371026</v>
      </c>
      <c r="K14" s="21">
        <f t="shared" si="1"/>
        <v>10482301</v>
      </c>
      <c r="L14" s="33">
        <f t="shared" si="1"/>
        <v>11920960</v>
      </c>
      <c r="M14" s="32">
        <f t="shared" si="8"/>
        <v>122291221</v>
      </c>
      <c r="N14" s="20">
        <f t="shared" si="2"/>
        <v>43271383</v>
      </c>
      <c r="O14" s="21">
        <f t="shared" si="2"/>
        <v>36762954</v>
      </c>
      <c r="P14" s="33">
        <f t="shared" si="2"/>
        <v>42256884</v>
      </c>
      <c r="Q14" s="32">
        <f t="shared" si="9"/>
        <v>121855967</v>
      </c>
      <c r="R14" s="20">
        <f t="shared" si="3"/>
        <v>42667485</v>
      </c>
      <c r="S14" s="21">
        <f t="shared" si="3"/>
        <v>37118369</v>
      </c>
      <c r="T14" s="33">
        <f t="shared" si="3"/>
        <v>42070113</v>
      </c>
      <c r="U14" s="32">
        <f t="shared" si="10"/>
        <v>122560801</v>
      </c>
      <c r="V14" s="20">
        <f t="shared" si="4"/>
        <v>43525436</v>
      </c>
      <c r="W14" s="21">
        <f t="shared" si="4"/>
        <v>37304123</v>
      </c>
      <c r="X14" s="33">
        <f t="shared" si="4"/>
        <v>41731242</v>
      </c>
      <c r="Y14" s="32">
        <f t="shared" si="11"/>
        <v>97038104</v>
      </c>
      <c r="Z14" s="20">
        <f t="shared" si="5"/>
        <v>34434915</v>
      </c>
      <c r="AA14" s="21">
        <f t="shared" si="5"/>
        <v>30502932</v>
      </c>
      <c r="AB14" s="33">
        <f t="shared" si="5"/>
        <v>32100257</v>
      </c>
    </row>
    <row r="15" spans="2:28" ht="15" customHeight="1">
      <c r="B15" s="206"/>
      <c r="C15" s="196" t="s">
        <v>11</v>
      </c>
      <c r="D15" s="196"/>
      <c r="E15" s="52">
        <f t="shared" si="6"/>
        <v>491274980</v>
      </c>
      <c r="F15" s="53">
        <f t="shared" si="6"/>
        <v>173519795</v>
      </c>
      <c r="G15" s="54">
        <f t="shared" si="0"/>
        <v>150552579</v>
      </c>
      <c r="H15" s="55">
        <f t="shared" si="0"/>
        <v>167202606</v>
      </c>
      <c r="I15" s="56">
        <f t="shared" si="7"/>
        <v>32990787</v>
      </c>
      <c r="J15" s="53">
        <f t="shared" si="1"/>
        <v>11110176</v>
      </c>
      <c r="K15" s="54">
        <f t="shared" si="1"/>
        <v>10383501</v>
      </c>
      <c r="L15" s="57">
        <f t="shared" si="1"/>
        <v>11497110</v>
      </c>
      <c r="M15" s="56">
        <f t="shared" si="8"/>
        <v>120525371</v>
      </c>
      <c r="N15" s="53">
        <f t="shared" si="2"/>
        <v>42877883</v>
      </c>
      <c r="O15" s="54">
        <f t="shared" si="2"/>
        <v>36371054</v>
      </c>
      <c r="P15" s="57">
        <f t="shared" si="2"/>
        <v>41276434</v>
      </c>
      <c r="Q15" s="56">
        <f t="shared" si="9"/>
        <v>120493017</v>
      </c>
      <c r="R15" s="53">
        <f t="shared" si="3"/>
        <v>42448185</v>
      </c>
      <c r="S15" s="54">
        <f t="shared" si="3"/>
        <v>36658519</v>
      </c>
      <c r="T15" s="57">
        <f t="shared" si="3"/>
        <v>41386313</v>
      </c>
      <c r="U15" s="56">
        <f t="shared" si="10"/>
        <v>121514251</v>
      </c>
      <c r="V15" s="53">
        <f t="shared" si="4"/>
        <v>43135986</v>
      </c>
      <c r="W15" s="54">
        <f t="shared" si="4"/>
        <v>37020323</v>
      </c>
      <c r="X15" s="57">
        <f t="shared" si="4"/>
        <v>41357942</v>
      </c>
      <c r="Y15" s="56">
        <f t="shared" si="11"/>
        <v>95751554</v>
      </c>
      <c r="Z15" s="53">
        <f t="shared" si="5"/>
        <v>33947565</v>
      </c>
      <c r="AA15" s="54">
        <f t="shared" si="5"/>
        <v>30119182</v>
      </c>
      <c r="AB15" s="57">
        <f t="shared" si="5"/>
        <v>31684807</v>
      </c>
    </row>
    <row r="16" spans="2:28" ht="15" customHeight="1" thickBot="1">
      <c r="B16" s="207"/>
      <c r="C16" s="208" t="s">
        <v>12</v>
      </c>
      <c r="D16" s="208"/>
      <c r="E16" s="43">
        <f t="shared" si="6"/>
        <v>6245400</v>
      </c>
      <c r="F16" s="44">
        <f t="shared" si="6"/>
        <v>1750450</v>
      </c>
      <c r="G16" s="45">
        <f t="shared" si="0"/>
        <v>1618100</v>
      </c>
      <c r="H16" s="46">
        <f t="shared" si="0"/>
        <v>2876850</v>
      </c>
      <c r="I16" s="47">
        <f t="shared" si="7"/>
        <v>783500</v>
      </c>
      <c r="J16" s="44">
        <f t="shared" si="1"/>
        <v>260850</v>
      </c>
      <c r="K16" s="45">
        <f t="shared" si="1"/>
        <v>98800</v>
      </c>
      <c r="L16" s="48">
        <f t="shared" si="1"/>
        <v>423850</v>
      </c>
      <c r="M16" s="47">
        <f t="shared" si="8"/>
        <v>1765850</v>
      </c>
      <c r="N16" s="44">
        <f t="shared" si="2"/>
        <v>393500</v>
      </c>
      <c r="O16" s="45">
        <f t="shared" si="2"/>
        <v>391900</v>
      </c>
      <c r="P16" s="48">
        <f t="shared" si="2"/>
        <v>980450</v>
      </c>
      <c r="Q16" s="47">
        <f t="shared" si="9"/>
        <v>1362950</v>
      </c>
      <c r="R16" s="44">
        <f t="shared" si="3"/>
        <v>219300</v>
      </c>
      <c r="S16" s="45">
        <f t="shared" si="3"/>
        <v>459850</v>
      </c>
      <c r="T16" s="48">
        <f t="shared" si="3"/>
        <v>683800</v>
      </c>
      <c r="U16" s="47">
        <f t="shared" si="10"/>
        <v>1046550</v>
      </c>
      <c r="V16" s="44">
        <f t="shared" si="4"/>
        <v>389450</v>
      </c>
      <c r="W16" s="45">
        <f t="shared" si="4"/>
        <v>283800</v>
      </c>
      <c r="X16" s="48">
        <f t="shared" si="4"/>
        <v>373300</v>
      </c>
      <c r="Y16" s="47">
        <f t="shared" si="11"/>
        <v>1286550</v>
      </c>
      <c r="Z16" s="44">
        <f t="shared" si="5"/>
        <v>487350</v>
      </c>
      <c r="AA16" s="45">
        <f t="shared" si="5"/>
        <v>383750</v>
      </c>
      <c r="AB16" s="48">
        <f t="shared" si="5"/>
        <v>415450</v>
      </c>
    </row>
    <row r="18" spans="2:9" ht="15" customHeight="1" thickBot="1">
      <c r="B18" s="1" t="s">
        <v>22</v>
      </c>
    </row>
    <row r="19" spans="2:9" ht="15" customHeight="1">
      <c r="B19" s="212" t="s">
        <v>0</v>
      </c>
      <c r="C19" s="213"/>
      <c r="D19" s="213"/>
      <c r="E19" s="13" t="s">
        <v>15</v>
      </c>
      <c r="F19" s="14" t="s">
        <v>17</v>
      </c>
      <c r="G19" s="138" t="s">
        <v>19</v>
      </c>
      <c r="H19" s="15" t="s">
        <v>21</v>
      </c>
    </row>
    <row r="20" spans="2:9" ht="15" customHeight="1">
      <c r="B20" s="206" t="s">
        <v>9</v>
      </c>
      <c r="C20" s="195" t="s">
        <v>1</v>
      </c>
      <c r="D20" s="195"/>
      <c r="E20" s="19">
        <f>E6/30</f>
        <v>30282.366666666665</v>
      </c>
      <c r="F20" s="20">
        <f>F6/30</f>
        <v>9617.2666666666664</v>
      </c>
      <c r="G20" s="21">
        <f t="shared" ref="G20:H20" si="13">G6/30</f>
        <v>9369.1666666666661</v>
      </c>
      <c r="H20" s="33">
        <f t="shared" si="13"/>
        <v>11295.933333333332</v>
      </c>
      <c r="I20" s="8"/>
    </row>
    <row r="21" spans="2:9" ht="15" customHeight="1">
      <c r="B21" s="206"/>
      <c r="C21" s="194" t="s">
        <v>2</v>
      </c>
      <c r="D21" s="4" t="s">
        <v>3</v>
      </c>
      <c r="E21" s="22">
        <f t="shared" ref="E21:E22" si="14">E7/30</f>
        <v>15612.7</v>
      </c>
      <c r="F21" s="23">
        <f>F7/30</f>
        <v>5049.333333333333</v>
      </c>
      <c r="G21" s="24">
        <f t="shared" ref="G21:H22" si="15">G7/30</f>
        <v>4781.8666666666668</v>
      </c>
      <c r="H21" s="36">
        <f t="shared" si="15"/>
        <v>5781.5</v>
      </c>
      <c r="I21" s="8"/>
    </row>
    <row r="22" spans="2:9" ht="15" customHeight="1">
      <c r="B22" s="206"/>
      <c r="C22" s="194"/>
      <c r="D22" s="136" t="s">
        <v>4</v>
      </c>
      <c r="E22" s="25">
        <f t="shared" si="14"/>
        <v>14669.666666666666</v>
      </c>
      <c r="F22" s="26">
        <f>F8/30</f>
        <v>4567.9333333333334</v>
      </c>
      <c r="G22" s="27">
        <f t="shared" si="15"/>
        <v>4587.3</v>
      </c>
      <c r="H22" s="39">
        <f t="shared" si="15"/>
        <v>5514.4333333333334</v>
      </c>
      <c r="I22" s="8"/>
    </row>
    <row r="23" spans="2:9" ht="15" customHeight="1">
      <c r="B23" s="206"/>
      <c r="C23" s="202" t="s">
        <v>27</v>
      </c>
      <c r="D23" s="58" t="s">
        <v>28</v>
      </c>
      <c r="E23" s="59">
        <f>E9/$I$23</f>
        <v>33663</v>
      </c>
      <c r="F23" s="60">
        <f>F9/$I$23</f>
        <v>10937.238095238095</v>
      </c>
      <c r="G23" s="61">
        <f>G9/$I$23</f>
        <v>10062.380952380952</v>
      </c>
      <c r="H23" s="69">
        <f>H9/$I$23</f>
        <v>12663.380952380952</v>
      </c>
      <c r="I23" s="8">
        <v>21</v>
      </c>
    </row>
    <row r="24" spans="2:9" ht="15" customHeight="1">
      <c r="B24" s="206"/>
      <c r="C24" s="202"/>
      <c r="D24" s="62" t="s">
        <v>29</v>
      </c>
      <c r="E24" s="63">
        <f>E10/$I$24</f>
        <v>22394.222222222223</v>
      </c>
      <c r="F24" s="64">
        <f>F10/$I$24</f>
        <v>6537.333333333333</v>
      </c>
      <c r="G24" s="65">
        <f>G10/$I$24</f>
        <v>7751.666666666667</v>
      </c>
      <c r="H24" s="71">
        <f>H10/$I$24</f>
        <v>8105.2222222222226</v>
      </c>
      <c r="I24" s="8">
        <v>9</v>
      </c>
    </row>
    <row r="25" spans="2:9" ht="15" customHeight="1">
      <c r="B25" s="206"/>
      <c r="C25" s="194" t="s">
        <v>5</v>
      </c>
      <c r="D25" s="4" t="s">
        <v>6</v>
      </c>
      <c r="E25" s="22">
        <f>E11/30</f>
        <v>25384.966666666667</v>
      </c>
      <c r="F25" s="23">
        <f>F11/30</f>
        <v>8191.3</v>
      </c>
      <c r="G25" s="23">
        <f t="shared" ref="G25:H26" si="16">G11/30</f>
        <v>7735.333333333333</v>
      </c>
      <c r="H25" s="36">
        <f t="shared" si="16"/>
        <v>9458.3333333333339</v>
      </c>
      <c r="I25" s="8"/>
    </row>
    <row r="26" spans="2:9" ht="15" customHeight="1">
      <c r="B26" s="206"/>
      <c r="C26" s="194"/>
      <c r="D26" s="5" t="s">
        <v>7</v>
      </c>
      <c r="E26" s="52">
        <f>E12/30</f>
        <v>4897.3999999999996</v>
      </c>
      <c r="F26" s="29">
        <f>F12/30</f>
        <v>1425.9666666666667</v>
      </c>
      <c r="G26" s="30">
        <f t="shared" si="16"/>
        <v>1633.8333333333333</v>
      </c>
      <c r="H26" s="42">
        <f t="shared" si="16"/>
        <v>1837.6</v>
      </c>
      <c r="I26" s="8"/>
    </row>
    <row r="27" spans="2:9" ht="15" customHeight="1">
      <c r="B27" s="206"/>
      <c r="C27" s="194"/>
      <c r="D27" s="136" t="s">
        <v>8</v>
      </c>
      <c r="E27" s="49">
        <f>E26/E20</f>
        <v>0.1617244799228594</v>
      </c>
      <c r="F27" s="50">
        <f t="shared" ref="F27:G27" si="17">F26/F20</f>
        <v>0.14827151165611852</v>
      </c>
      <c r="G27" s="51">
        <f t="shared" si="17"/>
        <v>0.17438406119363159</v>
      </c>
      <c r="H27" s="74">
        <f>H26/H20</f>
        <v>0.16267801391651274</v>
      </c>
      <c r="I27" s="8"/>
    </row>
    <row r="28" spans="2:9" ht="15" customHeight="1">
      <c r="B28" s="206" t="s">
        <v>13</v>
      </c>
      <c r="C28" s="195" t="s">
        <v>10</v>
      </c>
      <c r="D28" s="195"/>
      <c r="E28" s="19">
        <f>E14/30</f>
        <v>16584012.666666666</v>
      </c>
      <c r="F28" s="20">
        <f t="shared" ref="F28:H28" si="18">F14/30</f>
        <v>5842341.5</v>
      </c>
      <c r="G28" s="21">
        <f t="shared" si="18"/>
        <v>5072355.9666666668</v>
      </c>
      <c r="H28" s="33">
        <f t="shared" si="18"/>
        <v>5669315.2000000002</v>
      </c>
      <c r="I28" s="8"/>
    </row>
    <row r="29" spans="2:9" ht="15" customHeight="1">
      <c r="B29" s="206"/>
      <c r="C29" s="196" t="s">
        <v>11</v>
      </c>
      <c r="D29" s="196"/>
      <c r="E29" s="52">
        <f t="shared" ref="E29:E30" si="19">E15/30</f>
        <v>16375832.666666666</v>
      </c>
      <c r="F29" s="53">
        <f t="shared" ref="F29:H29" si="20">F15/30</f>
        <v>5783993.166666667</v>
      </c>
      <c r="G29" s="54">
        <f t="shared" si="20"/>
        <v>5018419.3</v>
      </c>
      <c r="H29" s="57">
        <f t="shared" si="20"/>
        <v>5573420.2000000002</v>
      </c>
      <c r="I29" s="8"/>
    </row>
    <row r="30" spans="2:9" ht="15" customHeight="1" thickBot="1">
      <c r="B30" s="207"/>
      <c r="C30" s="208" t="s">
        <v>12</v>
      </c>
      <c r="D30" s="208"/>
      <c r="E30" s="43">
        <f t="shared" si="19"/>
        <v>208180</v>
      </c>
      <c r="F30" s="44">
        <f t="shared" ref="F30:H30" si="21">F16/30</f>
        <v>58348.333333333336</v>
      </c>
      <c r="G30" s="45">
        <f t="shared" si="21"/>
        <v>53936.666666666664</v>
      </c>
      <c r="H30" s="48">
        <f t="shared" si="21"/>
        <v>95895</v>
      </c>
      <c r="I30" s="8"/>
    </row>
    <row r="32" spans="2:9" ht="15" customHeight="1" thickBot="1">
      <c r="B32" s="3"/>
    </row>
    <row r="33" spans="2:36" ht="27.75" customHeight="1" thickTop="1" thickBot="1">
      <c r="B33" s="209" t="s">
        <v>133</v>
      </c>
      <c r="C33" s="210"/>
      <c r="D33" s="210"/>
      <c r="E33" s="210"/>
      <c r="F33" s="210"/>
      <c r="G33" s="210"/>
      <c r="H33" s="211"/>
    </row>
    <row r="34" spans="2:36" ht="15" customHeight="1" thickTop="1">
      <c r="B34" s="9"/>
    </row>
    <row r="35" spans="2:36" ht="15" customHeight="1">
      <c r="B35" s="203" t="s">
        <v>40</v>
      </c>
      <c r="C35" s="203"/>
      <c r="D35" s="203"/>
      <c r="E35" s="203" t="s">
        <v>127</v>
      </c>
      <c r="F35" s="203"/>
      <c r="G35" s="203"/>
      <c r="H35" s="203"/>
      <c r="I35" s="198">
        <v>45170</v>
      </c>
      <c r="J35" s="198"/>
      <c r="K35" s="198"/>
      <c r="L35" s="198"/>
      <c r="M35" s="238">
        <v>45171</v>
      </c>
      <c r="N35" s="238"/>
      <c r="O35" s="238"/>
      <c r="P35" s="238"/>
      <c r="Q35" s="222"/>
      <c r="R35" s="222"/>
      <c r="S35" s="222"/>
      <c r="T35" s="222"/>
    </row>
    <row r="36" spans="2:36" ht="15" customHeight="1">
      <c r="B36" s="201" t="s">
        <v>0</v>
      </c>
      <c r="C36" s="201"/>
      <c r="D36" s="201"/>
      <c r="E36" s="6" t="s">
        <v>15</v>
      </c>
      <c r="F36" s="7" t="s">
        <v>17</v>
      </c>
      <c r="G36" s="137" t="s">
        <v>19</v>
      </c>
      <c r="H36" s="16" t="s">
        <v>21</v>
      </c>
      <c r="I36" s="10" t="s">
        <v>14</v>
      </c>
      <c r="J36" s="11" t="s">
        <v>16</v>
      </c>
      <c r="K36" s="12" t="s">
        <v>18</v>
      </c>
      <c r="L36" s="12" t="s">
        <v>20</v>
      </c>
      <c r="M36" s="10" t="s">
        <v>14</v>
      </c>
      <c r="N36" s="11" t="s">
        <v>16</v>
      </c>
      <c r="O36" s="12" t="s">
        <v>18</v>
      </c>
      <c r="P36" s="12" t="s">
        <v>20</v>
      </c>
      <c r="Q36" s="81"/>
      <c r="R36" s="81"/>
      <c r="S36" s="81"/>
      <c r="T36" s="81"/>
    </row>
    <row r="37" spans="2:36" ht="15" customHeight="1">
      <c r="B37" s="194" t="s">
        <v>9</v>
      </c>
      <c r="C37" s="195" t="s">
        <v>1</v>
      </c>
      <c r="D37" s="195"/>
      <c r="E37" s="19">
        <f>I37+M37+Q37</f>
        <v>62031</v>
      </c>
      <c r="F37" s="20">
        <f>J37+N37+R37</f>
        <v>18666</v>
      </c>
      <c r="G37" s="20">
        <f t="shared" ref="G37:H39" si="22">K37+O37+S37</f>
        <v>19822</v>
      </c>
      <c r="H37" s="20">
        <f t="shared" si="22"/>
        <v>23543</v>
      </c>
      <c r="I37" s="19">
        <f>SUM(J37:L37)</f>
        <v>35386</v>
      </c>
      <c r="J37" s="20">
        <f>J38+J39</f>
        <v>11116</v>
      </c>
      <c r="K37" s="21">
        <f t="shared" ref="K37:L37" si="23">K38+K39</f>
        <v>10615</v>
      </c>
      <c r="L37" s="21">
        <f t="shared" si="23"/>
        <v>13655</v>
      </c>
      <c r="M37" s="19">
        <f>SUM(N37:P37)</f>
        <v>26645</v>
      </c>
      <c r="N37" s="20">
        <f>N38+N39</f>
        <v>7550</v>
      </c>
      <c r="O37" s="21">
        <f t="shared" ref="O37:P37" si="24">O38+O39</f>
        <v>9207</v>
      </c>
      <c r="P37" s="21">
        <f t="shared" si="24"/>
        <v>9888</v>
      </c>
      <c r="Q37" s="82"/>
      <c r="R37" s="83"/>
      <c r="S37" s="83"/>
      <c r="T37" s="83"/>
    </row>
    <row r="38" spans="2:36" ht="15" customHeight="1">
      <c r="B38" s="194"/>
      <c r="C38" s="194" t="s">
        <v>2</v>
      </c>
      <c r="D38" s="4" t="s">
        <v>3</v>
      </c>
      <c r="E38" s="22">
        <f t="shared" ref="E38:E39" si="25">I38+M38+Q38</f>
        <v>31779</v>
      </c>
      <c r="F38" s="23">
        <f t="shared" ref="F38:F39" si="26">J38+N38+R38</f>
        <v>9736</v>
      </c>
      <c r="G38" s="24">
        <f t="shared" si="22"/>
        <v>10062</v>
      </c>
      <c r="H38" s="24">
        <f>L38+P38+T38</f>
        <v>11981</v>
      </c>
      <c r="I38" s="22">
        <f t="shared" ref="I38:I43" si="27">SUM(J38:L38)</f>
        <v>18131</v>
      </c>
      <c r="J38" s="23">
        <v>5927</v>
      </c>
      <c r="K38" s="24">
        <v>5293</v>
      </c>
      <c r="L38" s="24">
        <v>6911</v>
      </c>
      <c r="M38" s="22">
        <f t="shared" ref="M38:M43" si="28">SUM(N38:P38)</f>
        <v>13648</v>
      </c>
      <c r="N38" s="23">
        <v>3809</v>
      </c>
      <c r="O38" s="24">
        <v>4769</v>
      </c>
      <c r="P38" s="24">
        <v>5070</v>
      </c>
      <c r="Q38" s="84"/>
      <c r="R38" s="83"/>
      <c r="S38" s="83"/>
      <c r="T38" s="83"/>
    </row>
    <row r="39" spans="2:36" ht="15" customHeight="1">
      <c r="B39" s="194"/>
      <c r="C39" s="194"/>
      <c r="D39" s="136" t="s">
        <v>4</v>
      </c>
      <c r="E39" s="25">
        <f t="shared" si="25"/>
        <v>30252</v>
      </c>
      <c r="F39" s="26">
        <f t="shared" si="26"/>
        <v>8930</v>
      </c>
      <c r="G39" s="27">
        <f t="shared" si="22"/>
        <v>9760</v>
      </c>
      <c r="H39" s="27">
        <f t="shared" si="22"/>
        <v>11562</v>
      </c>
      <c r="I39" s="25">
        <f t="shared" si="27"/>
        <v>17255</v>
      </c>
      <c r="J39" s="26">
        <v>5189</v>
      </c>
      <c r="K39" s="27">
        <v>5322</v>
      </c>
      <c r="L39" s="27">
        <v>6744</v>
      </c>
      <c r="M39" s="25">
        <f t="shared" si="28"/>
        <v>12997</v>
      </c>
      <c r="N39" s="26">
        <v>3741</v>
      </c>
      <c r="O39" s="27">
        <v>4438</v>
      </c>
      <c r="P39" s="27">
        <v>4818</v>
      </c>
      <c r="Q39" s="84"/>
      <c r="R39" s="83"/>
      <c r="S39" s="83"/>
      <c r="T39" s="83"/>
    </row>
    <row r="40" spans="2:36" ht="15" customHeight="1">
      <c r="B40" s="194"/>
      <c r="C40" s="202" t="s">
        <v>27</v>
      </c>
      <c r="D40" s="58" t="s">
        <v>28</v>
      </c>
      <c r="E40" s="59">
        <f>SUM(F40:H40)</f>
        <v>35386</v>
      </c>
      <c r="F40" s="60">
        <f>J37</f>
        <v>11116</v>
      </c>
      <c r="G40" s="60">
        <f>K37</f>
        <v>10615</v>
      </c>
      <c r="H40" s="60">
        <f>L37</f>
        <v>13655</v>
      </c>
      <c r="I40" s="59">
        <f t="shared" si="27"/>
        <v>0</v>
      </c>
      <c r="J40" s="60"/>
      <c r="K40" s="61"/>
      <c r="L40" s="61"/>
      <c r="M40" s="59">
        <f t="shared" si="28"/>
        <v>0</v>
      </c>
      <c r="N40" s="60"/>
      <c r="O40" s="61"/>
      <c r="P40" s="61"/>
      <c r="Q40" s="84"/>
      <c r="R40" s="83"/>
      <c r="S40" s="83"/>
      <c r="T40" s="83"/>
    </row>
    <row r="41" spans="2:36" ht="15" customHeight="1">
      <c r="B41" s="194"/>
      <c r="C41" s="202"/>
      <c r="D41" s="62" t="s">
        <v>29</v>
      </c>
      <c r="E41" s="63">
        <f>SUM(F41:H41)</f>
        <v>26645</v>
      </c>
      <c r="F41" s="64">
        <f>N37</f>
        <v>7550</v>
      </c>
      <c r="G41" s="64">
        <f>O37</f>
        <v>9207</v>
      </c>
      <c r="H41" s="64">
        <f>P37</f>
        <v>9888</v>
      </c>
      <c r="I41" s="63">
        <f t="shared" si="27"/>
        <v>0</v>
      </c>
      <c r="J41" s="64"/>
      <c r="K41" s="65"/>
      <c r="L41" s="65"/>
      <c r="M41" s="63">
        <f t="shared" si="28"/>
        <v>0</v>
      </c>
      <c r="N41" s="64"/>
      <c r="O41" s="65"/>
      <c r="P41" s="65"/>
      <c r="Q41" s="84"/>
      <c r="R41" s="83"/>
      <c r="S41" s="83"/>
      <c r="T41" s="83"/>
    </row>
    <row r="42" spans="2:36" ht="15" customHeight="1">
      <c r="B42" s="194"/>
      <c r="C42" s="194" t="s">
        <v>5</v>
      </c>
      <c r="D42" s="4" t="s">
        <v>6</v>
      </c>
      <c r="E42" s="22">
        <f>I42+M42+Q42</f>
        <v>51146</v>
      </c>
      <c r="F42" s="23">
        <f>J42+N42+R42</f>
        <v>15513</v>
      </c>
      <c r="G42" s="24">
        <f>K42+O42+S42</f>
        <v>16110</v>
      </c>
      <c r="H42" s="24">
        <f>L42+P42+T42</f>
        <v>19523</v>
      </c>
      <c r="I42" s="22">
        <f t="shared" si="27"/>
        <v>29789</v>
      </c>
      <c r="J42" s="23">
        <v>9541</v>
      </c>
      <c r="K42" s="24">
        <v>8814</v>
      </c>
      <c r="L42" s="24">
        <v>11434</v>
      </c>
      <c r="M42" s="22">
        <f t="shared" si="28"/>
        <v>21357</v>
      </c>
      <c r="N42" s="23">
        <v>5972</v>
      </c>
      <c r="O42" s="24">
        <v>7296</v>
      </c>
      <c r="P42" s="24">
        <v>8089</v>
      </c>
      <c r="Q42" s="133"/>
      <c r="R42" s="132"/>
      <c r="S42" s="132"/>
      <c r="T42" s="132"/>
    </row>
    <row r="43" spans="2:36" ht="15" customHeight="1">
      <c r="B43" s="194"/>
      <c r="C43" s="194"/>
      <c r="D43" s="5" t="s">
        <v>7</v>
      </c>
      <c r="E43" s="28">
        <f>I43+M43+Q43</f>
        <v>10885</v>
      </c>
      <c r="F43" s="29">
        <f>J43+N43+R43</f>
        <v>3153</v>
      </c>
      <c r="G43" s="30">
        <f t="shared" ref="G43" si="29">K43+O43+S43</f>
        <v>3712</v>
      </c>
      <c r="H43" s="30">
        <f t="shared" ref="H43" si="30">L43+P43+T43</f>
        <v>4020</v>
      </c>
      <c r="I43" s="28">
        <f t="shared" si="27"/>
        <v>5597</v>
      </c>
      <c r="J43" s="29">
        <v>1575</v>
      </c>
      <c r="K43" s="30">
        <v>1801</v>
      </c>
      <c r="L43" s="30">
        <v>2221</v>
      </c>
      <c r="M43" s="28">
        <f t="shared" si="28"/>
        <v>5288</v>
      </c>
      <c r="N43" s="29">
        <v>1578</v>
      </c>
      <c r="O43" s="30">
        <v>1911</v>
      </c>
      <c r="P43" s="30">
        <v>1799</v>
      </c>
      <c r="Q43" s="133"/>
      <c r="R43" s="132"/>
      <c r="S43" s="132"/>
      <c r="T43" s="132"/>
    </row>
    <row r="44" spans="2:36" ht="15" customHeight="1">
      <c r="B44" s="194"/>
      <c r="C44" s="194"/>
      <c r="D44" s="136" t="s">
        <v>8</v>
      </c>
      <c r="E44" s="49">
        <f>E43/E37</f>
        <v>0.17547677774016218</v>
      </c>
      <c r="F44" s="50">
        <f t="shared" ref="F44:H44" si="31">F43/F37</f>
        <v>0.16891674702667953</v>
      </c>
      <c r="G44" s="51">
        <f t="shared" si="31"/>
        <v>0.18726667339319947</v>
      </c>
      <c r="H44" s="51">
        <f t="shared" si="31"/>
        <v>0.17075139107165613</v>
      </c>
      <c r="I44" s="49">
        <f>I43/I37</f>
        <v>0.15816989769965523</v>
      </c>
      <c r="J44" s="50">
        <f t="shared" ref="J44:L44" si="32">J43/J37</f>
        <v>0.14168765743073047</v>
      </c>
      <c r="K44" s="51">
        <f t="shared" si="32"/>
        <v>0.16966556759302873</v>
      </c>
      <c r="L44" s="51">
        <f t="shared" si="32"/>
        <v>0.16265104357378249</v>
      </c>
      <c r="M44" s="49">
        <f>M43/M37</f>
        <v>0.19846124976543442</v>
      </c>
      <c r="N44" s="50">
        <f t="shared" ref="N44:P44" si="33">N43/N37</f>
        <v>0.2090066225165563</v>
      </c>
      <c r="O44" s="51">
        <f t="shared" si="33"/>
        <v>0.20755946562398175</v>
      </c>
      <c r="P44" s="51">
        <f t="shared" si="33"/>
        <v>0.18193770226537218</v>
      </c>
      <c r="Q44" s="134"/>
      <c r="R44" s="135"/>
      <c r="S44" s="135"/>
      <c r="T44" s="135"/>
    </row>
    <row r="45" spans="2:36" ht="15" customHeight="1">
      <c r="B45" s="194" t="s">
        <v>13</v>
      </c>
      <c r="C45" s="195" t="s">
        <v>10</v>
      </c>
      <c r="D45" s="195"/>
      <c r="E45" s="19">
        <f>I45+M45+Q45</f>
        <v>33774287</v>
      </c>
      <c r="F45" s="20">
        <f>J45+N45+R45</f>
        <v>11371026</v>
      </c>
      <c r="G45" s="21">
        <f t="shared" ref="G45:H46" si="34">K45+O45+S45</f>
        <v>10482301</v>
      </c>
      <c r="H45" s="21">
        <f t="shared" si="34"/>
        <v>11920960</v>
      </c>
      <c r="I45" s="19">
        <f>SUM(J45:L45)</f>
        <v>19399176</v>
      </c>
      <c r="J45" s="20">
        <f>J46+J47</f>
        <v>6987465</v>
      </c>
      <c r="K45" s="21">
        <f t="shared" ref="K45:L45" si="35">K46+K47</f>
        <v>5585185</v>
      </c>
      <c r="L45" s="21">
        <f t="shared" si="35"/>
        <v>6826526</v>
      </c>
      <c r="M45" s="19">
        <f>SUM(N45:P45)</f>
        <v>14375111</v>
      </c>
      <c r="N45" s="20">
        <f>N46+N47</f>
        <v>4383561</v>
      </c>
      <c r="O45" s="21">
        <f t="shared" ref="O45:P45" si="36">O46+O47</f>
        <v>4897116</v>
      </c>
      <c r="P45" s="21">
        <f t="shared" si="36"/>
        <v>5094434</v>
      </c>
      <c r="Q45" s="131"/>
      <c r="R45" s="132"/>
      <c r="S45" s="132"/>
      <c r="T45" s="132"/>
    </row>
    <row r="46" spans="2:36" ht="15" customHeight="1">
      <c r="B46" s="194"/>
      <c r="C46" s="196" t="s">
        <v>11</v>
      </c>
      <c r="D46" s="196"/>
      <c r="E46" s="102">
        <f t="shared" ref="E46:E47" si="37">I46+M46+Q46</f>
        <v>32990787</v>
      </c>
      <c r="F46" s="20">
        <f>J46+N46+R46</f>
        <v>11110176</v>
      </c>
      <c r="G46" s="21">
        <f t="shared" si="34"/>
        <v>10383501</v>
      </c>
      <c r="H46" s="21">
        <f t="shared" si="34"/>
        <v>11497110</v>
      </c>
      <c r="I46" s="52">
        <f t="shared" ref="I46:I47" si="38">SUM(J46:L46)</f>
        <v>19095726</v>
      </c>
      <c r="J46" s="53">
        <v>6817165</v>
      </c>
      <c r="K46" s="141">
        <v>5544435</v>
      </c>
      <c r="L46" s="54">
        <v>6734126</v>
      </c>
      <c r="M46" s="52">
        <f t="shared" ref="M46:M47" si="39">SUM(N46:P46)</f>
        <v>13895061</v>
      </c>
      <c r="N46" s="53">
        <v>4293011</v>
      </c>
      <c r="O46" s="54">
        <v>4839066</v>
      </c>
      <c r="P46" s="54">
        <v>4762984</v>
      </c>
      <c r="Q46" s="133"/>
      <c r="R46" s="132"/>
      <c r="S46" s="132"/>
      <c r="T46" s="132"/>
    </row>
    <row r="47" spans="2:36" ht="15" customHeight="1">
      <c r="B47" s="194"/>
      <c r="C47" s="197" t="s">
        <v>12</v>
      </c>
      <c r="D47" s="197"/>
      <c r="E47" s="25">
        <f t="shared" si="37"/>
        <v>783500</v>
      </c>
      <c r="F47" s="26">
        <f>J47+N47+R47</f>
        <v>260850</v>
      </c>
      <c r="G47" s="27">
        <f t="shared" ref="G47" si="40">K47+O47+S47</f>
        <v>98800</v>
      </c>
      <c r="H47" s="27">
        <f>L47+P47+T47</f>
        <v>423850</v>
      </c>
      <c r="I47" s="25">
        <f t="shared" si="38"/>
        <v>303450</v>
      </c>
      <c r="J47" s="26">
        <v>170300</v>
      </c>
      <c r="K47" s="27">
        <v>40750</v>
      </c>
      <c r="L47" s="27">
        <v>92400</v>
      </c>
      <c r="M47" s="25">
        <f t="shared" si="39"/>
        <v>480050</v>
      </c>
      <c r="N47" s="26">
        <v>90550</v>
      </c>
      <c r="O47" s="27">
        <v>58050</v>
      </c>
      <c r="P47" s="27">
        <v>331450</v>
      </c>
      <c r="Q47" s="133"/>
      <c r="R47" s="132"/>
      <c r="S47" s="132"/>
      <c r="T47" s="132"/>
    </row>
    <row r="48" spans="2:36" ht="15" customHeight="1">
      <c r="B48" s="203" t="s">
        <v>40</v>
      </c>
      <c r="C48" s="203"/>
      <c r="D48" s="203"/>
      <c r="E48" s="203" t="s">
        <v>125</v>
      </c>
      <c r="F48" s="203"/>
      <c r="G48" s="203"/>
      <c r="H48" s="203"/>
      <c r="I48" s="200">
        <v>45172</v>
      </c>
      <c r="J48" s="200"/>
      <c r="K48" s="200"/>
      <c r="L48" s="200"/>
      <c r="M48" s="199">
        <v>45173</v>
      </c>
      <c r="N48" s="199"/>
      <c r="O48" s="199"/>
      <c r="P48" s="199"/>
      <c r="Q48" s="199">
        <v>45174</v>
      </c>
      <c r="R48" s="199"/>
      <c r="S48" s="199"/>
      <c r="T48" s="199"/>
      <c r="U48" s="223">
        <v>45175</v>
      </c>
      <c r="V48" s="224"/>
      <c r="W48" s="224"/>
      <c r="X48" s="225"/>
      <c r="Y48" s="223">
        <v>45176</v>
      </c>
      <c r="Z48" s="224"/>
      <c r="AA48" s="224"/>
      <c r="AB48" s="225"/>
      <c r="AC48" s="223">
        <v>45177</v>
      </c>
      <c r="AD48" s="224"/>
      <c r="AE48" s="224"/>
      <c r="AF48" s="225"/>
      <c r="AG48" s="232">
        <v>45178</v>
      </c>
      <c r="AH48" s="233"/>
      <c r="AI48" s="233"/>
      <c r="AJ48" s="234"/>
    </row>
    <row r="49" spans="2:36" ht="15" customHeight="1">
      <c r="B49" s="201" t="s">
        <v>0</v>
      </c>
      <c r="C49" s="201"/>
      <c r="D49" s="201"/>
      <c r="E49" s="6" t="s">
        <v>15</v>
      </c>
      <c r="F49" s="7" t="s">
        <v>17</v>
      </c>
      <c r="G49" s="137" t="s">
        <v>19</v>
      </c>
      <c r="H49" s="16" t="s">
        <v>21</v>
      </c>
      <c r="I49" s="10" t="s">
        <v>14</v>
      </c>
      <c r="J49" s="11" t="s">
        <v>16</v>
      </c>
      <c r="K49" s="12" t="s">
        <v>18</v>
      </c>
      <c r="L49" s="12" t="s">
        <v>20</v>
      </c>
      <c r="M49" s="10" t="s">
        <v>14</v>
      </c>
      <c r="N49" s="11" t="s">
        <v>16</v>
      </c>
      <c r="O49" s="12" t="s">
        <v>18</v>
      </c>
      <c r="P49" s="12" t="s">
        <v>20</v>
      </c>
      <c r="Q49" s="10" t="s">
        <v>14</v>
      </c>
      <c r="R49" s="11" t="s">
        <v>16</v>
      </c>
      <c r="S49" s="12" t="s">
        <v>18</v>
      </c>
      <c r="T49" s="12" t="s">
        <v>20</v>
      </c>
      <c r="U49" s="10" t="s">
        <v>14</v>
      </c>
      <c r="V49" s="11" t="s">
        <v>16</v>
      </c>
      <c r="W49" s="12" t="s">
        <v>18</v>
      </c>
      <c r="X49" s="12" t="s">
        <v>20</v>
      </c>
      <c r="Y49" s="10" t="s">
        <v>14</v>
      </c>
      <c r="Z49" s="11" t="s">
        <v>16</v>
      </c>
      <c r="AA49" s="12" t="s">
        <v>18</v>
      </c>
      <c r="AB49" s="12" t="s">
        <v>20</v>
      </c>
      <c r="AC49" s="10" t="s">
        <v>14</v>
      </c>
      <c r="AD49" s="11" t="s">
        <v>16</v>
      </c>
      <c r="AE49" s="12" t="s">
        <v>18</v>
      </c>
      <c r="AF49" s="12" t="s">
        <v>20</v>
      </c>
      <c r="AG49" s="10" t="s">
        <v>14</v>
      </c>
      <c r="AH49" s="11" t="s">
        <v>16</v>
      </c>
      <c r="AI49" s="12" t="s">
        <v>18</v>
      </c>
      <c r="AJ49" s="12" t="s">
        <v>20</v>
      </c>
    </row>
    <row r="50" spans="2:36" ht="15" customHeight="1">
      <c r="B50" s="194" t="s">
        <v>9</v>
      </c>
      <c r="C50" s="195" t="s">
        <v>1</v>
      </c>
      <c r="D50" s="195"/>
      <c r="E50" s="19">
        <f>I50+M50+Q50+U50+Y50+AC50+AG50</f>
        <v>224994</v>
      </c>
      <c r="F50" s="20">
        <f>J50+N50+R50+V50+Z50+AD50+AH50</f>
        <v>72074</v>
      </c>
      <c r="G50" s="21">
        <f t="shared" ref="F50:H52" si="41">K50+O50+S50+W50+AA50+AE50+AI50</f>
        <v>68712</v>
      </c>
      <c r="H50" s="21">
        <f t="shared" si="41"/>
        <v>84208</v>
      </c>
      <c r="I50" s="19">
        <f>SUM(J50:L50)</f>
        <v>19243</v>
      </c>
      <c r="J50" s="20">
        <f>J51+J52</f>
        <v>5856</v>
      </c>
      <c r="K50" s="21">
        <f t="shared" ref="K50:L50" si="42">K51+K52</f>
        <v>6779</v>
      </c>
      <c r="L50" s="21">
        <f t="shared" si="42"/>
        <v>6608</v>
      </c>
      <c r="M50" s="19">
        <f>SUM(N50:P50)</f>
        <v>34747</v>
      </c>
      <c r="N50" s="20">
        <f>N51+N52</f>
        <v>11166</v>
      </c>
      <c r="O50" s="21">
        <f t="shared" ref="O50:P50" si="43">O51+O52</f>
        <v>10339</v>
      </c>
      <c r="P50" s="21">
        <f t="shared" si="43"/>
        <v>13242</v>
      </c>
      <c r="Q50" s="19">
        <f>SUM(R50:T50)</f>
        <v>36075</v>
      </c>
      <c r="R50" s="20">
        <f>R51+R52</f>
        <v>12118</v>
      </c>
      <c r="S50" s="21">
        <f t="shared" ref="S50:T50" si="44">S51+S52</f>
        <v>10472</v>
      </c>
      <c r="T50" s="21">
        <f t="shared" si="44"/>
        <v>13485</v>
      </c>
      <c r="U50" s="19">
        <f>SUM(V50:X50)</f>
        <v>35786</v>
      </c>
      <c r="V50" s="20">
        <f>V51+V52</f>
        <v>11927</v>
      </c>
      <c r="W50" s="21">
        <f t="shared" ref="W50:X50" si="45">W51+W52</f>
        <v>10452</v>
      </c>
      <c r="X50" s="21">
        <f t="shared" si="45"/>
        <v>13407</v>
      </c>
      <c r="Y50" s="19">
        <f>SUM(Z50:AB50)</f>
        <v>36141</v>
      </c>
      <c r="Z50" s="20">
        <f>Z51+Z52</f>
        <v>12047</v>
      </c>
      <c r="AA50" s="21">
        <f t="shared" ref="AA50:AB50" si="46">AA51+AA52</f>
        <v>10444</v>
      </c>
      <c r="AB50" s="21">
        <f t="shared" si="46"/>
        <v>13650</v>
      </c>
      <c r="AC50" s="19">
        <f>SUM(AD50:AF50)</f>
        <v>36086</v>
      </c>
      <c r="AD50" s="20">
        <f>AD51+AD52</f>
        <v>11305</v>
      </c>
      <c r="AE50" s="21">
        <f t="shared" ref="AE50:AF50" si="47">AE51+AE52</f>
        <v>10995</v>
      </c>
      <c r="AF50" s="21">
        <f t="shared" si="47"/>
        <v>13786</v>
      </c>
      <c r="AG50" s="19">
        <f>SUM(AH50:AJ50)</f>
        <v>26916</v>
      </c>
      <c r="AH50" s="20">
        <f>AH51+AH52</f>
        <v>7655</v>
      </c>
      <c r="AI50" s="21">
        <f t="shared" ref="AI50:AJ50" si="48">AI51+AI52</f>
        <v>9231</v>
      </c>
      <c r="AJ50" s="21">
        <f t="shared" si="48"/>
        <v>10030</v>
      </c>
    </row>
    <row r="51" spans="2:36" ht="15" customHeight="1">
      <c r="B51" s="194"/>
      <c r="C51" s="194" t="s">
        <v>2</v>
      </c>
      <c r="D51" s="4" t="s">
        <v>3</v>
      </c>
      <c r="E51" s="22">
        <f t="shared" ref="E51:E52" si="49">I51+M51+Q51+U51+Y51+AC51+AG51</f>
        <v>115973</v>
      </c>
      <c r="F51" s="23">
        <f>J51+N51+R51+V51+Z51+AD51+AH51</f>
        <v>37940</v>
      </c>
      <c r="G51" s="24">
        <f t="shared" si="41"/>
        <v>35034</v>
      </c>
      <c r="H51" s="24">
        <f t="shared" si="41"/>
        <v>42999</v>
      </c>
      <c r="I51" s="22">
        <f t="shared" ref="I51:I56" si="50">SUM(J51:L51)</f>
        <v>9819</v>
      </c>
      <c r="J51" s="23">
        <v>2996</v>
      </c>
      <c r="K51" s="24">
        <v>3487</v>
      </c>
      <c r="L51" s="24">
        <v>3336</v>
      </c>
      <c r="M51" s="22">
        <f t="shared" ref="M51:M56" si="51">SUM(N51:P51)</f>
        <v>17977</v>
      </c>
      <c r="N51" s="23">
        <v>5856</v>
      </c>
      <c r="O51" s="24">
        <v>5305</v>
      </c>
      <c r="P51" s="24">
        <v>6816</v>
      </c>
      <c r="Q51" s="22">
        <f t="shared" ref="Q51:Q56" si="52">SUM(R51:T51)</f>
        <v>18497</v>
      </c>
      <c r="R51" s="23">
        <v>6382</v>
      </c>
      <c r="S51" s="24">
        <v>5296</v>
      </c>
      <c r="T51" s="24">
        <v>6819</v>
      </c>
      <c r="U51" s="22">
        <f t="shared" ref="U51:U56" si="53">SUM(V51:X51)</f>
        <v>18481</v>
      </c>
      <c r="V51" s="23">
        <v>6313</v>
      </c>
      <c r="W51" s="24">
        <v>5325</v>
      </c>
      <c r="X51" s="24">
        <v>6843</v>
      </c>
      <c r="Y51" s="22">
        <f t="shared" ref="Y51:Y56" si="54">SUM(Z51:AB51)</f>
        <v>18737</v>
      </c>
      <c r="Z51" s="23">
        <v>6434</v>
      </c>
      <c r="AA51" s="24">
        <v>5309</v>
      </c>
      <c r="AB51" s="24">
        <v>6994</v>
      </c>
      <c r="AC51" s="22">
        <f t="shared" ref="AC51:AC56" si="55">SUM(AD51:AF51)</f>
        <v>18585</v>
      </c>
      <c r="AD51" s="23">
        <v>6012</v>
      </c>
      <c r="AE51" s="24">
        <v>5524</v>
      </c>
      <c r="AF51" s="24">
        <v>7049</v>
      </c>
      <c r="AG51" s="22">
        <f t="shared" ref="AG51:AG56" si="56">SUM(AH51:AJ51)</f>
        <v>13877</v>
      </c>
      <c r="AH51" s="23">
        <v>3947</v>
      </c>
      <c r="AI51" s="24">
        <v>4788</v>
      </c>
      <c r="AJ51" s="24">
        <v>5142</v>
      </c>
    </row>
    <row r="52" spans="2:36" ht="15" customHeight="1">
      <c r="B52" s="194"/>
      <c r="C52" s="194"/>
      <c r="D52" s="136" t="s">
        <v>4</v>
      </c>
      <c r="E52" s="25">
        <f t="shared" si="49"/>
        <v>109021</v>
      </c>
      <c r="F52" s="26">
        <f t="shared" si="41"/>
        <v>34134</v>
      </c>
      <c r="G52" s="27">
        <f t="shared" si="41"/>
        <v>33678</v>
      </c>
      <c r="H52" s="27">
        <f t="shared" si="41"/>
        <v>41209</v>
      </c>
      <c r="I52" s="25">
        <f t="shared" si="50"/>
        <v>9424</v>
      </c>
      <c r="J52" s="26">
        <v>2860</v>
      </c>
      <c r="K52" s="27">
        <v>3292</v>
      </c>
      <c r="L52" s="27">
        <v>3272</v>
      </c>
      <c r="M52" s="25">
        <f t="shared" si="51"/>
        <v>16770</v>
      </c>
      <c r="N52" s="26">
        <v>5310</v>
      </c>
      <c r="O52" s="27">
        <v>5034</v>
      </c>
      <c r="P52" s="27">
        <v>6426</v>
      </c>
      <c r="Q52" s="25">
        <f t="shared" si="52"/>
        <v>17578</v>
      </c>
      <c r="R52" s="26">
        <v>5736</v>
      </c>
      <c r="S52" s="27">
        <v>5176</v>
      </c>
      <c r="T52" s="27">
        <v>6666</v>
      </c>
      <c r="U52" s="25">
        <f t="shared" si="53"/>
        <v>17305</v>
      </c>
      <c r="V52" s="26">
        <v>5614</v>
      </c>
      <c r="W52" s="27">
        <v>5127</v>
      </c>
      <c r="X52" s="27">
        <v>6564</v>
      </c>
      <c r="Y52" s="25">
        <f t="shared" si="54"/>
        <v>17404</v>
      </c>
      <c r="Z52" s="26">
        <v>5613</v>
      </c>
      <c r="AA52" s="27">
        <v>5135</v>
      </c>
      <c r="AB52" s="27">
        <v>6656</v>
      </c>
      <c r="AC52" s="25">
        <f t="shared" si="55"/>
        <v>17501</v>
      </c>
      <c r="AD52" s="26">
        <v>5293</v>
      </c>
      <c r="AE52" s="30">
        <v>5471</v>
      </c>
      <c r="AF52" s="27">
        <v>6737</v>
      </c>
      <c r="AG52" s="25">
        <f t="shared" si="56"/>
        <v>13039</v>
      </c>
      <c r="AH52" s="26">
        <v>3708</v>
      </c>
      <c r="AI52" s="27">
        <v>4443</v>
      </c>
      <c r="AJ52" s="27">
        <v>4888</v>
      </c>
    </row>
    <row r="53" spans="2:36" ht="15" customHeight="1">
      <c r="B53" s="194"/>
      <c r="C53" s="202" t="s">
        <v>27</v>
      </c>
      <c r="D53" s="58" t="s">
        <v>28</v>
      </c>
      <c r="E53" s="59">
        <f>SUM(F53:H53)</f>
        <v>178835</v>
      </c>
      <c r="F53" s="60">
        <f>N50+R50+V50+Z50+AD50</f>
        <v>58563</v>
      </c>
      <c r="G53" s="61">
        <f t="shared" ref="G53" si="57">O50+S50+W50+AA50+AE50</f>
        <v>52702</v>
      </c>
      <c r="H53" s="61">
        <f>P50+T50+X50+AB50+AF50</f>
        <v>67570</v>
      </c>
      <c r="I53" s="59">
        <f t="shared" si="50"/>
        <v>0</v>
      </c>
      <c r="J53" s="60"/>
      <c r="K53" s="61"/>
      <c r="L53" s="61"/>
      <c r="M53" s="59">
        <f t="shared" si="51"/>
        <v>0</v>
      </c>
      <c r="N53" s="60"/>
      <c r="O53" s="61"/>
      <c r="P53" s="61"/>
      <c r="Q53" s="59">
        <f t="shared" si="52"/>
        <v>0</v>
      </c>
      <c r="R53" s="60"/>
      <c r="S53" s="61"/>
      <c r="T53" s="61"/>
      <c r="U53" s="59">
        <f t="shared" si="53"/>
        <v>0</v>
      </c>
      <c r="V53" s="60"/>
      <c r="W53" s="61"/>
      <c r="X53" s="61"/>
      <c r="Y53" s="59">
        <f t="shared" si="54"/>
        <v>0</v>
      </c>
      <c r="Z53" s="60"/>
      <c r="AA53" s="61"/>
      <c r="AB53" s="61"/>
      <c r="AC53" s="59">
        <f t="shared" si="55"/>
        <v>0</v>
      </c>
      <c r="AD53" s="60"/>
      <c r="AE53" s="61"/>
      <c r="AF53" s="61"/>
      <c r="AG53" s="59">
        <f t="shared" si="56"/>
        <v>0</v>
      </c>
      <c r="AH53" s="60"/>
      <c r="AI53" s="61"/>
      <c r="AJ53" s="61"/>
    </row>
    <row r="54" spans="2:36" ht="15" customHeight="1">
      <c r="B54" s="194"/>
      <c r="C54" s="202"/>
      <c r="D54" s="62" t="s">
        <v>29</v>
      </c>
      <c r="E54" s="63">
        <f>SUM(F54:H54)</f>
        <v>46159</v>
      </c>
      <c r="F54" s="64">
        <f>J50+AH50</f>
        <v>13511</v>
      </c>
      <c r="G54" s="65">
        <f t="shared" ref="G54:H54" si="58">K50+AI50</f>
        <v>16010</v>
      </c>
      <c r="H54" s="65">
        <f t="shared" si="58"/>
        <v>16638</v>
      </c>
      <c r="I54" s="63">
        <f t="shared" si="50"/>
        <v>0</v>
      </c>
      <c r="J54" s="64"/>
      <c r="K54" s="65"/>
      <c r="L54" s="65"/>
      <c r="M54" s="63">
        <f t="shared" si="51"/>
        <v>0</v>
      </c>
      <c r="N54" s="64"/>
      <c r="O54" s="65"/>
      <c r="P54" s="65"/>
      <c r="Q54" s="63">
        <f t="shared" si="52"/>
        <v>0</v>
      </c>
      <c r="R54" s="64"/>
      <c r="S54" s="65"/>
      <c r="T54" s="65"/>
      <c r="U54" s="63">
        <f t="shared" si="53"/>
        <v>0</v>
      </c>
      <c r="V54" s="64"/>
      <c r="W54" s="65"/>
      <c r="X54" s="65"/>
      <c r="Y54" s="63">
        <f t="shared" si="54"/>
        <v>0</v>
      </c>
      <c r="Z54" s="64"/>
      <c r="AA54" s="65"/>
      <c r="AB54" s="65"/>
      <c r="AC54" s="63">
        <f t="shared" si="55"/>
        <v>0</v>
      </c>
      <c r="AD54" s="64"/>
      <c r="AE54" s="65"/>
      <c r="AF54" s="65"/>
      <c r="AG54" s="63">
        <f t="shared" si="56"/>
        <v>0</v>
      </c>
      <c r="AH54" s="64"/>
      <c r="AI54" s="65"/>
      <c r="AJ54" s="65"/>
    </row>
    <row r="55" spans="2:36" ht="15" customHeight="1">
      <c r="B55" s="194"/>
      <c r="C55" s="194" t="s">
        <v>5</v>
      </c>
      <c r="D55" s="4" t="s">
        <v>6</v>
      </c>
      <c r="E55" s="22">
        <f t="shared" ref="E55:H56" si="59">I55+M55+Q55+U55+Y55+AC55+AG55</f>
        <v>187737</v>
      </c>
      <c r="F55" s="23">
        <f t="shared" si="59"/>
        <v>61021</v>
      </c>
      <c r="G55" s="24">
        <f t="shared" si="59"/>
        <v>56443</v>
      </c>
      <c r="H55" s="24">
        <f t="shared" si="59"/>
        <v>70273</v>
      </c>
      <c r="I55" s="22">
        <f t="shared" si="50"/>
        <v>15322</v>
      </c>
      <c r="J55" s="23">
        <v>4689</v>
      </c>
      <c r="K55" s="24">
        <v>5342</v>
      </c>
      <c r="L55" s="24">
        <v>5291</v>
      </c>
      <c r="M55" s="22">
        <f t="shared" si="51"/>
        <v>29478</v>
      </c>
      <c r="N55" s="23">
        <v>9684</v>
      </c>
      <c r="O55" s="24">
        <v>8616</v>
      </c>
      <c r="P55" s="24">
        <v>11178</v>
      </c>
      <c r="Q55" s="22">
        <f t="shared" si="52"/>
        <v>30306</v>
      </c>
      <c r="R55" s="23">
        <v>10387</v>
      </c>
      <c r="S55" s="24">
        <v>8677</v>
      </c>
      <c r="T55" s="24">
        <v>11242</v>
      </c>
      <c r="U55" s="22">
        <f t="shared" si="53"/>
        <v>30356</v>
      </c>
      <c r="V55" s="23">
        <v>10306</v>
      </c>
      <c r="W55" s="24">
        <v>8706</v>
      </c>
      <c r="X55" s="24">
        <v>11344</v>
      </c>
      <c r="Y55" s="22">
        <f t="shared" si="54"/>
        <v>30453</v>
      </c>
      <c r="Z55" s="23">
        <v>10335</v>
      </c>
      <c r="AA55" s="24">
        <v>8630</v>
      </c>
      <c r="AB55" s="24">
        <v>11488</v>
      </c>
      <c r="AC55" s="22">
        <f t="shared" si="55"/>
        <v>30338</v>
      </c>
      <c r="AD55" s="23">
        <v>9552</v>
      </c>
      <c r="AE55" s="24">
        <v>9134</v>
      </c>
      <c r="AF55" s="24">
        <v>11652</v>
      </c>
      <c r="AG55" s="22">
        <f t="shared" si="56"/>
        <v>21484</v>
      </c>
      <c r="AH55" s="23">
        <v>6068</v>
      </c>
      <c r="AI55" s="24">
        <v>7338</v>
      </c>
      <c r="AJ55" s="24">
        <v>8078</v>
      </c>
    </row>
    <row r="56" spans="2:36" ht="15" customHeight="1">
      <c r="B56" s="194"/>
      <c r="C56" s="194"/>
      <c r="D56" s="5" t="s">
        <v>7</v>
      </c>
      <c r="E56" s="28">
        <f t="shared" si="59"/>
        <v>37257</v>
      </c>
      <c r="F56" s="29">
        <f t="shared" si="59"/>
        <v>11053</v>
      </c>
      <c r="G56" s="30">
        <f t="shared" si="59"/>
        <v>12269</v>
      </c>
      <c r="H56" s="30">
        <f t="shared" si="59"/>
        <v>13935</v>
      </c>
      <c r="I56" s="28">
        <f t="shared" si="50"/>
        <v>3921</v>
      </c>
      <c r="J56" s="29">
        <v>1167</v>
      </c>
      <c r="K56" s="30">
        <v>1437</v>
      </c>
      <c r="L56" s="30">
        <v>1317</v>
      </c>
      <c r="M56" s="28">
        <f t="shared" si="51"/>
        <v>5269</v>
      </c>
      <c r="N56" s="29">
        <v>1482</v>
      </c>
      <c r="O56" s="30">
        <v>1723</v>
      </c>
      <c r="P56" s="30">
        <v>2064</v>
      </c>
      <c r="Q56" s="28">
        <f t="shared" si="52"/>
        <v>5769</v>
      </c>
      <c r="R56" s="29">
        <v>1731</v>
      </c>
      <c r="S56" s="30">
        <v>1795</v>
      </c>
      <c r="T56" s="30">
        <v>2243</v>
      </c>
      <c r="U56" s="28">
        <f t="shared" si="53"/>
        <v>5430</v>
      </c>
      <c r="V56" s="29">
        <v>1621</v>
      </c>
      <c r="W56" s="30">
        <v>1746</v>
      </c>
      <c r="X56" s="30">
        <v>2063</v>
      </c>
      <c r="Y56" s="28">
        <f t="shared" si="54"/>
        <v>5688</v>
      </c>
      <c r="Z56" s="29">
        <v>1712</v>
      </c>
      <c r="AA56" s="30">
        <v>1814</v>
      </c>
      <c r="AB56" s="30">
        <v>2162</v>
      </c>
      <c r="AC56" s="28">
        <f t="shared" si="55"/>
        <v>5748</v>
      </c>
      <c r="AD56" s="29">
        <v>1753</v>
      </c>
      <c r="AE56" s="30">
        <v>1861</v>
      </c>
      <c r="AF56" s="30">
        <v>2134</v>
      </c>
      <c r="AG56" s="28">
        <f t="shared" si="56"/>
        <v>5432</v>
      </c>
      <c r="AH56" s="29">
        <v>1587</v>
      </c>
      <c r="AI56" s="30">
        <v>1893</v>
      </c>
      <c r="AJ56" s="30">
        <v>1952</v>
      </c>
    </row>
    <row r="57" spans="2:36" ht="15" customHeight="1">
      <c r="B57" s="194"/>
      <c r="C57" s="194"/>
      <c r="D57" s="136" t="s">
        <v>8</v>
      </c>
      <c r="E57" s="49">
        <f>E56/E50</f>
        <v>0.16559108242886478</v>
      </c>
      <c r="F57" s="50">
        <f t="shared" ref="F57:H57" si="60">F56/F50</f>
        <v>0.15335627271970476</v>
      </c>
      <c r="G57" s="51">
        <f t="shared" si="60"/>
        <v>0.17855687507276749</v>
      </c>
      <c r="H57" s="51">
        <f t="shared" si="60"/>
        <v>0.16548308949268478</v>
      </c>
      <c r="I57" s="49">
        <f>I56/I50</f>
        <v>0.20376240710907861</v>
      </c>
      <c r="J57" s="50">
        <f t="shared" ref="J57:L57" si="61">J56/J50</f>
        <v>0.19928278688524589</v>
      </c>
      <c r="K57" s="51">
        <f t="shared" si="61"/>
        <v>0.21197816787136745</v>
      </c>
      <c r="L57" s="51">
        <f t="shared" si="61"/>
        <v>0.1993038740920097</v>
      </c>
      <c r="M57" s="49">
        <f>M56/M50</f>
        <v>0.15163899041643883</v>
      </c>
      <c r="N57" s="50">
        <f t="shared" ref="N57:P57" si="62">N56/N50</f>
        <v>0.13272434175174638</v>
      </c>
      <c r="O57" s="51">
        <f t="shared" si="62"/>
        <v>0.16665054647451397</v>
      </c>
      <c r="P57" s="51">
        <f t="shared" si="62"/>
        <v>0.15586769370185771</v>
      </c>
      <c r="Q57" s="49">
        <f>Q56/Q50</f>
        <v>0.15991683991683991</v>
      </c>
      <c r="R57" s="50">
        <f t="shared" ref="R57:T57" si="63">R56/R50</f>
        <v>0.14284535401881499</v>
      </c>
      <c r="S57" s="51">
        <f t="shared" si="63"/>
        <v>0.17140947288006111</v>
      </c>
      <c r="T57" s="51">
        <f t="shared" si="63"/>
        <v>0.16633296255098257</v>
      </c>
      <c r="U57" s="49">
        <f>U56/U50</f>
        <v>0.1517353154865031</v>
      </c>
      <c r="V57" s="50">
        <f t="shared" ref="V57:X57" si="64">V56/V50</f>
        <v>0.13591011989603421</v>
      </c>
      <c r="W57" s="51">
        <f t="shared" si="64"/>
        <v>0.16704936854190586</v>
      </c>
      <c r="X57" s="51">
        <f t="shared" si="64"/>
        <v>0.1538748415007086</v>
      </c>
      <c r="Y57" s="49">
        <f>Y56/Y50</f>
        <v>0.15738358097451649</v>
      </c>
      <c r="Z57" s="50">
        <f t="shared" ref="Z57:AB57" si="65">Z56/Z50</f>
        <v>0.14211006889682079</v>
      </c>
      <c r="AA57" s="51">
        <f t="shared" si="65"/>
        <v>0.17368824205285333</v>
      </c>
      <c r="AB57" s="51">
        <f t="shared" si="65"/>
        <v>0.15838827838827838</v>
      </c>
      <c r="AC57" s="49">
        <f>AC56/AC50</f>
        <v>0.15928614975336697</v>
      </c>
      <c r="AD57" s="50">
        <f t="shared" ref="AD57:AF57" si="66">AD56/AD50</f>
        <v>0.1550641309155241</v>
      </c>
      <c r="AE57" s="51">
        <f t="shared" si="66"/>
        <v>0.16925875397908141</v>
      </c>
      <c r="AF57" s="51">
        <f t="shared" si="66"/>
        <v>0.15479471928042943</v>
      </c>
      <c r="AG57" s="49">
        <f>AG56/AG50</f>
        <v>0.20181304800118888</v>
      </c>
      <c r="AH57" s="50">
        <f t="shared" ref="AH57:AJ57" si="67">AH56/AH50</f>
        <v>0.20731548007838013</v>
      </c>
      <c r="AI57" s="51">
        <f t="shared" si="67"/>
        <v>0.20506987325316867</v>
      </c>
      <c r="AJ57" s="51">
        <f t="shared" si="67"/>
        <v>0.19461615154536391</v>
      </c>
    </row>
    <row r="58" spans="2:36" ht="15" customHeight="1">
      <c r="B58" s="194" t="s">
        <v>13</v>
      </c>
      <c r="C58" s="195" t="s">
        <v>10</v>
      </c>
      <c r="D58" s="195"/>
      <c r="E58" s="19">
        <f t="shared" ref="E58:H60" si="68">I58+M58+Q58+U58+Y58+AC58+AG58</f>
        <v>122291221</v>
      </c>
      <c r="F58" s="20">
        <f t="shared" si="68"/>
        <v>43271383</v>
      </c>
      <c r="G58" s="21">
        <f t="shared" si="68"/>
        <v>36762954</v>
      </c>
      <c r="H58" s="21">
        <f t="shared" si="68"/>
        <v>42256884</v>
      </c>
      <c r="I58" s="19">
        <f>SUM(J58:L58)</f>
        <v>10112248</v>
      </c>
      <c r="J58" s="20">
        <f>J59+J60</f>
        <v>3360164</v>
      </c>
      <c r="K58" s="21">
        <f t="shared" ref="K58:L58" si="69">K59+K60</f>
        <v>3555617</v>
      </c>
      <c r="L58" s="21">
        <f t="shared" si="69"/>
        <v>3196467</v>
      </c>
      <c r="M58" s="19">
        <f>SUM(N58:P58)</f>
        <v>19302412</v>
      </c>
      <c r="N58" s="20">
        <f>N59+N60</f>
        <v>6760783</v>
      </c>
      <c r="O58" s="21">
        <f t="shared" ref="O58:P58" si="70">O59+O60</f>
        <v>5758747</v>
      </c>
      <c r="P58" s="21">
        <f t="shared" si="70"/>
        <v>6782882</v>
      </c>
      <c r="Q58" s="19">
        <f>SUM(R58:T58)</f>
        <v>19381369</v>
      </c>
      <c r="R58" s="20">
        <f>R59+R60</f>
        <v>7149517</v>
      </c>
      <c r="S58" s="21">
        <f t="shared" ref="S58:T58" si="71">S59+S60</f>
        <v>5567645</v>
      </c>
      <c r="T58" s="21">
        <f t="shared" si="71"/>
        <v>6664207</v>
      </c>
      <c r="U58" s="19">
        <f>SUM(V58:X58)</f>
        <v>19636808</v>
      </c>
      <c r="V58" s="20">
        <f>V59+V60</f>
        <v>7218306</v>
      </c>
      <c r="W58" s="21">
        <f t="shared" ref="W58:X58" si="72">W59+W60</f>
        <v>5652937</v>
      </c>
      <c r="X58" s="21">
        <f t="shared" si="72"/>
        <v>6765565</v>
      </c>
      <c r="Y58" s="19">
        <f>SUM(Z58:AB58)</f>
        <v>19847673</v>
      </c>
      <c r="Z58" s="20">
        <f>Z59+Z60</f>
        <v>7366957</v>
      </c>
      <c r="AA58" s="21">
        <f t="shared" ref="AA58:AB58" si="73">AA59+AA60</f>
        <v>5531944</v>
      </c>
      <c r="AB58" s="21">
        <f t="shared" si="73"/>
        <v>6948772</v>
      </c>
      <c r="AC58" s="19">
        <f>SUM(AD58:AF58)</f>
        <v>19599435</v>
      </c>
      <c r="AD58" s="20">
        <f>AD59+AD60</f>
        <v>6905265</v>
      </c>
      <c r="AE58" s="21">
        <f t="shared" ref="AE58:AF58" si="74">AE59+AE60</f>
        <v>5780441</v>
      </c>
      <c r="AF58" s="21">
        <f t="shared" si="74"/>
        <v>6913729</v>
      </c>
      <c r="AG58" s="19">
        <f>SUM(AH58:AJ58)</f>
        <v>14411276</v>
      </c>
      <c r="AH58" s="20">
        <f>AH59+AH60</f>
        <v>4510391</v>
      </c>
      <c r="AI58" s="21">
        <f t="shared" ref="AI58:AJ58" si="75">AI59+AI60</f>
        <v>4915623</v>
      </c>
      <c r="AJ58" s="21">
        <f t="shared" si="75"/>
        <v>4985262</v>
      </c>
    </row>
    <row r="59" spans="2:36" ht="15" customHeight="1">
      <c r="B59" s="194"/>
      <c r="C59" s="196" t="s">
        <v>11</v>
      </c>
      <c r="D59" s="196"/>
      <c r="E59" s="52">
        <f t="shared" si="68"/>
        <v>120525371</v>
      </c>
      <c r="F59" s="53">
        <f t="shared" si="68"/>
        <v>42877883</v>
      </c>
      <c r="G59" s="54">
        <f t="shared" si="68"/>
        <v>36371054</v>
      </c>
      <c r="H59" s="54">
        <f t="shared" si="68"/>
        <v>41276434</v>
      </c>
      <c r="I59" s="52">
        <f t="shared" ref="I59:I60" si="76">SUM(J59:L59)</f>
        <v>9853448</v>
      </c>
      <c r="J59" s="53">
        <v>3311164</v>
      </c>
      <c r="K59" s="54">
        <v>3505167</v>
      </c>
      <c r="L59" s="54">
        <v>3037117</v>
      </c>
      <c r="M59" s="52">
        <f t="shared" ref="M59:M60" si="77">SUM(N59:P59)</f>
        <v>18945262</v>
      </c>
      <c r="N59" s="53">
        <v>6717683</v>
      </c>
      <c r="O59" s="54">
        <v>5605297</v>
      </c>
      <c r="P59" s="54">
        <v>6622282</v>
      </c>
      <c r="Q59" s="52">
        <f t="shared" ref="Q59:Q60" si="78">SUM(R59:T59)</f>
        <v>19181469</v>
      </c>
      <c r="R59" s="53">
        <v>7108367</v>
      </c>
      <c r="S59" s="54">
        <v>5541995</v>
      </c>
      <c r="T59" s="54">
        <v>6531107</v>
      </c>
      <c r="U59" s="52">
        <f t="shared" ref="U59:U60" si="79">SUM(V59:X59)</f>
        <v>19364808</v>
      </c>
      <c r="V59" s="53">
        <v>7066906</v>
      </c>
      <c r="W59" s="54">
        <v>5618137</v>
      </c>
      <c r="X59" s="54">
        <v>6679765</v>
      </c>
      <c r="Y59" s="52">
        <f t="shared" ref="Y59:Y60" si="80">SUM(Z59:AB59)</f>
        <v>19593723</v>
      </c>
      <c r="Z59" s="53">
        <v>7341907</v>
      </c>
      <c r="AA59" s="54">
        <v>5498944</v>
      </c>
      <c r="AB59" s="54">
        <v>6752872</v>
      </c>
      <c r="AC59" s="52">
        <f t="shared" ref="AC59:AC60" si="81">SUM(AD59:AF59)</f>
        <v>19508285</v>
      </c>
      <c r="AD59" s="53">
        <v>6880465</v>
      </c>
      <c r="AE59" s="54">
        <v>5749741</v>
      </c>
      <c r="AF59" s="54">
        <v>6878079</v>
      </c>
      <c r="AG59" s="52">
        <f t="shared" ref="AG59:AG60" si="82">SUM(AH59:AJ59)</f>
        <v>14078376</v>
      </c>
      <c r="AH59" s="53">
        <v>4451391</v>
      </c>
      <c r="AI59" s="54">
        <v>4851773</v>
      </c>
      <c r="AJ59" s="54">
        <v>4775212</v>
      </c>
    </row>
    <row r="60" spans="2:36" ht="15" customHeight="1">
      <c r="B60" s="194"/>
      <c r="C60" s="197" t="s">
        <v>12</v>
      </c>
      <c r="D60" s="197"/>
      <c r="E60" s="25">
        <f t="shared" si="68"/>
        <v>1765850</v>
      </c>
      <c r="F60" s="26">
        <f t="shared" si="68"/>
        <v>393500</v>
      </c>
      <c r="G60" s="27">
        <f t="shared" si="68"/>
        <v>391900</v>
      </c>
      <c r="H60" s="27">
        <f t="shared" si="68"/>
        <v>980450</v>
      </c>
      <c r="I60" s="25">
        <f t="shared" si="76"/>
        <v>258800</v>
      </c>
      <c r="J60" s="26">
        <v>49000</v>
      </c>
      <c r="K60" s="27">
        <v>50450</v>
      </c>
      <c r="L60" s="27">
        <v>159350</v>
      </c>
      <c r="M60" s="25">
        <f t="shared" si="77"/>
        <v>357150</v>
      </c>
      <c r="N60" s="26">
        <v>43100</v>
      </c>
      <c r="O60" s="27">
        <v>153450</v>
      </c>
      <c r="P60" s="27">
        <v>160600</v>
      </c>
      <c r="Q60" s="25">
        <f t="shared" si="78"/>
        <v>199900</v>
      </c>
      <c r="R60" s="26">
        <v>41150</v>
      </c>
      <c r="S60" s="27">
        <v>25650</v>
      </c>
      <c r="T60" s="27">
        <v>133100</v>
      </c>
      <c r="U60" s="25">
        <f t="shared" si="79"/>
        <v>272000</v>
      </c>
      <c r="V60" s="26">
        <v>151400</v>
      </c>
      <c r="W60" s="27">
        <v>34800</v>
      </c>
      <c r="X60" s="27">
        <v>85800</v>
      </c>
      <c r="Y60" s="25">
        <f t="shared" si="80"/>
        <v>253950</v>
      </c>
      <c r="Z60" s="26">
        <v>25050</v>
      </c>
      <c r="AA60" s="27">
        <v>33000</v>
      </c>
      <c r="AB60" s="27">
        <v>195900</v>
      </c>
      <c r="AC60" s="25">
        <f t="shared" si="81"/>
        <v>91150</v>
      </c>
      <c r="AD60" s="26">
        <v>24800</v>
      </c>
      <c r="AE60" s="27">
        <v>30700</v>
      </c>
      <c r="AF60" s="27">
        <v>35650</v>
      </c>
      <c r="AG60" s="25">
        <f t="shared" si="82"/>
        <v>332900</v>
      </c>
      <c r="AH60" s="26">
        <v>59000</v>
      </c>
      <c r="AI60" s="27">
        <v>63850</v>
      </c>
      <c r="AJ60" s="27">
        <v>210050</v>
      </c>
    </row>
    <row r="61" spans="2:36" ht="15" customHeight="1">
      <c r="B61" s="203" t="s">
        <v>40</v>
      </c>
      <c r="C61" s="203"/>
      <c r="D61" s="203"/>
      <c r="E61" s="203" t="s">
        <v>126</v>
      </c>
      <c r="F61" s="203"/>
      <c r="G61" s="203"/>
      <c r="H61" s="203"/>
      <c r="I61" s="200">
        <v>45179</v>
      </c>
      <c r="J61" s="200"/>
      <c r="K61" s="200"/>
      <c r="L61" s="200"/>
      <c r="M61" s="223">
        <v>45180</v>
      </c>
      <c r="N61" s="224"/>
      <c r="O61" s="224"/>
      <c r="P61" s="225"/>
      <c r="Q61" s="223">
        <v>45181</v>
      </c>
      <c r="R61" s="224"/>
      <c r="S61" s="224"/>
      <c r="T61" s="225"/>
      <c r="U61" s="223">
        <v>45182</v>
      </c>
      <c r="V61" s="224"/>
      <c r="W61" s="224"/>
      <c r="X61" s="225"/>
      <c r="Y61" s="223">
        <v>45183</v>
      </c>
      <c r="Z61" s="224"/>
      <c r="AA61" s="224"/>
      <c r="AB61" s="225"/>
      <c r="AC61" s="223">
        <v>45184</v>
      </c>
      <c r="AD61" s="224"/>
      <c r="AE61" s="224"/>
      <c r="AF61" s="225"/>
      <c r="AG61" s="232">
        <v>45185</v>
      </c>
      <c r="AH61" s="233"/>
      <c r="AI61" s="233"/>
      <c r="AJ61" s="234"/>
    </row>
    <row r="62" spans="2:36" ht="15" customHeight="1">
      <c r="B62" s="201" t="s">
        <v>0</v>
      </c>
      <c r="C62" s="201"/>
      <c r="D62" s="201"/>
      <c r="E62" s="6" t="s">
        <v>15</v>
      </c>
      <c r="F62" s="7" t="s">
        <v>17</v>
      </c>
      <c r="G62" s="137" t="s">
        <v>19</v>
      </c>
      <c r="H62" s="16" t="s">
        <v>21</v>
      </c>
      <c r="I62" s="10" t="s">
        <v>14</v>
      </c>
      <c r="J62" s="11" t="s">
        <v>16</v>
      </c>
      <c r="K62" s="12" t="s">
        <v>18</v>
      </c>
      <c r="L62" s="12" t="s">
        <v>20</v>
      </c>
      <c r="M62" s="10" t="s">
        <v>14</v>
      </c>
      <c r="N62" s="11" t="s">
        <v>16</v>
      </c>
      <c r="O62" s="12" t="s">
        <v>18</v>
      </c>
      <c r="P62" s="12" t="s">
        <v>20</v>
      </c>
      <c r="Q62" s="10" t="s">
        <v>14</v>
      </c>
      <c r="R62" s="11" t="s">
        <v>16</v>
      </c>
      <c r="S62" s="12" t="s">
        <v>18</v>
      </c>
      <c r="T62" s="12" t="s">
        <v>20</v>
      </c>
      <c r="U62" s="10" t="s">
        <v>14</v>
      </c>
      <c r="V62" s="11" t="s">
        <v>16</v>
      </c>
      <c r="W62" s="12" t="s">
        <v>18</v>
      </c>
      <c r="X62" s="12" t="s">
        <v>20</v>
      </c>
      <c r="Y62" s="10" t="s">
        <v>14</v>
      </c>
      <c r="Z62" s="11" t="s">
        <v>16</v>
      </c>
      <c r="AA62" s="12" t="s">
        <v>18</v>
      </c>
      <c r="AB62" s="12" t="s">
        <v>20</v>
      </c>
      <c r="AC62" s="10" t="s">
        <v>14</v>
      </c>
      <c r="AD62" s="11" t="s">
        <v>16</v>
      </c>
      <c r="AE62" s="12" t="s">
        <v>18</v>
      </c>
      <c r="AF62" s="12" t="s">
        <v>20</v>
      </c>
      <c r="AG62" s="10" t="s">
        <v>14</v>
      </c>
      <c r="AH62" s="11" t="s">
        <v>16</v>
      </c>
      <c r="AI62" s="12" t="s">
        <v>18</v>
      </c>
      <c r="AJ62" s="12" t="s">
        <v>20</v>
      </c>
    </row>
    <row r="63" spans="2:36" ht="15" customHeight="1">
      <c r="B63" s="194" t="s">
        <v>9</v>
      </c>
      <c r="C63" s="195" t="s">
        <v>1</v>
      </c>
      <c r="D63" s="195"/>
      <c r="E63" s="19">
        <f>I63+M63+Q63+U63+Y63+AC63+AG63</f>
        <v>223589</v>
      </c>
      <c r="F63" s="20">
        <f t="shared" ref="F63:H65" si="83">J63+N63+R63+V63+Z63+AD63+AH63</f>
        <v>70932</v>
      </c>
      <c r="G63" s="21">
        <f t="shared" si="83"/>
        <v>68269</v>
      </c>
      <c r="H63" s="21">
        <f t="shared" si="83"/>
        <v>84388</v>
      </c>
      <c r="I63" s="19">
        <f>SUM(J63:L63)</f>
        <v>19720</v>
      </c>
      <c r="J63" s="20">
        <f>J64+J65</f>
        <v>5834</v>
      </c>
      <c r="K63" s="21">
        <f t="shared" ref="K63:L63" si="84">K64+K65</f>
        <v>6954</v>
      </c>
      <c r="L63" s="21">
        <f t="shared" si="84"/>
        <v>6932</v>
      </c>
      <c r="M63" s="19">
        <f>SUM(N63:P63)</f>
        <v>34160</v>
      </c>
      <c r="N63" s="20">
        <f>N64+N65</f>
        <v>11114</v>
      </c>
      <c r="O63" s="21">
        <f t="shared" ref="O63:P63" si="85">O64+O65</f>
        <v>10284</v>
      </c>
      <c r="P63" s="21">
        <f t="shared" si="85"/>
        <v>12762</v>
      </c>
      <c r="Q63" s="19">
        <f>SUM(R63:T63)</f>
        <v>37596</v>
      </c>
      <c r="R63" s="20">
        <f>R64+R65</f>
        <v>12624</v>
      </c>
      <c r="S63" s="21">
        <f t="shared" ref="S63:T63" si="86">S64+S65</f>
        <v>10955</v>
      </c>
      <c r="T63" s="21">
        <f t="shared" si="86"/>
        <v>14017</v>
      </c>
      <c r="U63" s="19">
        <f>SUM(V63:X63)</f>
        <v>35633</v>
      </c>
      <c r="V63" s="20">
        <f>V64+V65</f>
        <v>11489</v>
      </c>
      <c r="W63" s="21">
        <f t="shared" ref="W63:X63" si="87">W64+W65</f>
        <v>10174</v>
      </c>
      <c r="X63" s="21">
        <f t="shared" si="87"/>
        <v>13970</v>
      </c>
      <c r="Y63" s="19">
        <f>SUM(Z63:AB63)</f>
        <v>35826</v>
      </c>
      <c r="Z63" s="20">
        <f>Z64+Z65</f>
        <v>12022</v>
      </c>
      <c r="AA63" s="21">
        <f t="shared" ref="AA63:AB63" si="88">AA64+AA65</f>
        <v>10474</v>
      </c>
      <c r="AB63" s="21">
        <f t="shared" si="88"/>
        <v>13330</v>
      </c>
      <c r="AC63" s="19">
        <f>SUM(AD63:AF63)</f>
        <v>34917</v>
      </c>
      <c r="AD63" s="20">
        <f>AD64+AD65</f>
        <v>10476</v>
      </c>
      <c r="AE63" s="21">
        <f t="shared" ref="AE63:AF63" si="89">AE64+AE65</f>
        <v>10858</v>
      </c>
      <c r="AF63" s="21">
        <f t="shared" si="89"/>
        <v>13583</v>
      </c>
      <c r="AG63" s="19">
        <f>SUM(AH63:AJ63)</f>
        <v>25737</v>
      </c>
      <c r="AH63" s="20">
        <f>AH64+AH65</f>
        <v>7373</v>
      </c>
      <c r="AI63" s="21">
        <f t="shared" ref="AI63:AJ63" si="90">AI64+AI65</f>
        <v>8570</v>
      </c>
      <c r="AJ63" s="21">
        <f t="shared" si="90"/>
        <v>9794</v>
      </c>
    </row>
    <row r="64" spans="2:36" ht="15" customHeight="1">
      <c r="B64" s="194"/>
      <c r="C64" s="194" t="s">
        <v>2</v>
      </c>
      <c r="D64" s="4" t="s">
        <v>3</v>
      </c>
      <c r="E64" s="22">
        <f t="shared" ref="E64:E65" si="91">I64+M64+Q64+U64+Y64+AC64+AG64</f>
        <v>115348</v>
      </c>
      <c r="F64" s="23">
        <f t="shared" si="83"/>
        <v>37152</v>
      </c>
      <c r="G64" s="24">
        <f t="shared" si="83"/>
        <v>34975</v>
      </c>
      <c r="H64" s="24">
        <f t="shared" si="83"/>
        <v>43221</v>
      </c>
      <c r="I64" s="22">
        <f t="shared" ref="I64:I69" si="92">SUM(J64:L64)</f>
        <v>9791</v>
      </c>
      <c r="J64" s="23">
        <v>2830</v>
      </c>
      <c r="K64" s="24">
        <v>3528</v>
      </c>
      <c r="L64" s="24">
        <v>3433</v>
      </c>
      <c r="M64" s="22">
        <f t="shared" ref="M64:M69" si="93">SUM(N64:P64)</f>
        <v>17354</v>
      </c>
      <c r="N64" s="23">
        <v>5806</v>
      </c>
      <c r="O64" s="24">
        <v>5158</v>
      </c>
      <c r="P64" s="24">
        <v>6390</v>
      </c>
      <c r="Q64" s="22">
        <f t="shared" ref="Q64:Q69" si="94">SUM(R64:T64)</f>
        <v>19790</v>
      </c>
      <c r="R64" s="23">
        <v>6630</v>
      </c>
      <c r="S64" s="24">
        <v>5718</v>
      </c>
      <c r="T64" s="24">
        <v>7442</v>
      </c>
      <c r="U64" s="22">
        <f t="shared" ref="U64:U69" si="95">SUM(V64:X64)</f>
        <v>18495</v>
      </c>
      <c r="V64" s="23">
        <v>6085</v>
      </c>
      <c r="W64" s="24">
        <v>5253</v>
      </c>
      <c r="X64" s="24">
        <v>7157</v>
      </c>
      <c r="Y64" s="22">
        <f t="shared" ref="Y64:Y69" si="96">SUM(Z64:AB64)</f>
        <v>18670</v>
      </c>
      <c r="Z64" s="23">
        <v>6455</v>
      </c>
      <c r="AA64" s="24">
        <v>5340</v>
      </c>
      <c r="AB64" s="24">
        <v>6875</v>
      </c>
      <c r="AC64" s="22">
        <f t="shared" ref="AC64:AC69" si="97">SUM(AD64:AF64)</f>
        <v>17989</v>
      </c>
      <c r="AD64" s="23">
        <v>5561</v>
      </c>
      <c r="AE64" s="24">
        <v>5517</v>
      </c>
      <c r="AF64" s="24">
        <v>6911</v>
      </c>
      <c r="AG64" s="22">
        <f t="shared" ref="AG64:AG69" si="98">SUM(AH64:AJ64)</f>
        <v>13259</v>
      </c>
      <c r="AH64" s="23">
        <v>3785</v>
      </c>
      <c r="AI64" s="24">
        <v>4461</v>
      </c>
      <c r="AJ64" s="24">
        <v>5013</v>
      </c>
    </row>
    <row r="65" spans="2:36" ht="15" customHeight="1">
      <c r="B65" s="194"/>
      <c r="C65" s="194"/>
      <c r="D65" s="136" t="s">
        <v>4</v>
      </c>
      <c r="E65" s="25">
        <f t="shared" si="91"/>
        <v>108241</v>
      </c>
      <c r="F65" s="26">
        <f t="shared" si="83"/>
        <v>33780</v>
      </c>
      <c r="G65" s="27">
        <f t="shared" si="83"/>
        <v>33294</v>
      </c>
      <c r="H65" s="27">
        <f t="shared" si="83"/>
        <v>41167</v>
      </c>
      <c r="I65" s="25">
        <f t="shared" si="92"/>
        <v>9929</v>
      </c>
      <c r="J65" s="26">
        <v>3004</v>
      </c>
      <c r="K65" s="27">
        <v>3426</v>
      </c>
      <c r="L65" s="27">
        <v>3499</v>
      </c>
      <c r="M65" s="25">
        <f t="shared" si="93"/>
        <v>16806</v>
      </c>
      <c r="N65" s="26">
        <v>5308</v>
      </c>
      <c r="O65" s="27">
        <v>5126</v>
      </c>
      <c r="P65" s="27">
        <v>6372</v>
      </c>
      <c r="Q65" s="25">
        <f t="shared" si="94"/>
        <v>17806</v>
      </c>
      <c r="R65" s="26">
        <v>5994</v>
      </c>
      <c r="S65" s="27">
        <v>5237</v>
      </c>
      <c r="T65" s="27">
        <v>6575</v>
      </c>
      <c r="U65" s="25">
        <f t="shared" si="95"/>
        <v>17138</v>
      </c>
      <c r="V65" s="26">
        <v>5404</v>
      </c>
      <c r="W65" s="27">
        <v>4921</v>
      </c>
      <c r="X65" s="27">
        <v>6813</v>
      </c>
      <c r="Y65" s="25">
        <f t="shared" si="96"/>
        <v>17156</v>
      </c>
      <c r="Z65" s="26">
        <v>5567</v>
      </c>
      <c r="AA65" s="27">
        <v>5134</v>
      </c>
      <c r="AB65" s="27">
        <v>6455</v>
      </c>
      <c r="AC65" s="25">
        <f t="shared" si="97"/>
        <v>16928</v>
      </c>
      <c r="AD65" s="26">
        <v>4915</v>
      </c>
      <c r="AE65" s="27">
        <v>5341</v>
      </c>
      <c r="AF65" s="27">
        <v>6672</v>
      </c>
      <c r="AG65" s="25">
        <f t="shared" si="98"/>
        <v>12478</v>
      </c>
      <c r="AH65" s="26">
        <v>3588</v>
      </c>
      <c r="AI65" s="27">
        <v>4109</v>
      </c>
      <c r="AJ65" s="27">
        <v>4781</v>
      </c>
    </row>
    <row r="66" spans="2:36" ht="15" customHeight="1">
      <c r="B66" s="194"/>
      <c r="C66" s="202" t="s">
        <v>27</v>
      </c>
      <c r="D66" s="58" t="s">
        <v>28</v>
      </c>
      <c r="E66" s="59">
        <f>SUM(F66:H66)</f>
        <v>178132</v>
      </c>
      <c r="F66" s="60">
        <f>N63+R63+V63+Z63+AD63</f>
        <v>57725</v>
      </c>
      <c r="G66" s="61">
        <f t="shared" ref="G66:H66" si="99">O63+S63+W63+AA63+AE63</f>
        <v>52745</v>
      </c>
      <c r="H66" s="61">
        <f t="shared" si="99"/>
        <v>67662</v>
      </c>
      <c r="I66" s="59">
        <f t="shared" si="92"/>
        <v>0</v>
      </c>
      <c r="J66" s="60"/>
      <c r="K66" s="61"/>
      <c r="L66" s="61"/>
      <c r="M66" s="59">
        <f t="shared" si="93"/>
        <v>0</v>
      </c>
      <c r="N66" s="60"/>
      <c r="O66" s="61"/>
      <c r="P66" s="61"/>
      <c r="Q66" s="59">
        <f t="shared" si="94"/>
        <v>0</v>
      </c>
      <c r="R66" s="60"/>
      <c r="S66" s="61"/>
      <c r="T66" s="61"/>
      <c r="U66" s="59">
        <f t="shared" si="95"/>
        <v>0</v>
      </c>
      <c r="V66" s="60"/>
      <c r="W66" s="61"/>
      <c r="X66" s="61"/>
      <c r="Y66" s="59">
        <f t="shared" si="96"/>
        <v>0</v>
      </c>
      <c r="Z66" s="60"/>
      <c r="AA66" s="61"/>
      <c r="AB66" s="61"/>
      <c r="AC66" s="59">
        <f t="shared" si="97"/>
        <v>0</v>
      </c>
      <c r="AD66" s="60"/>
      <c r="AE66" s="61"/>
      <c r="AF66" s="61"/>
      <c r="AG66" s="59">
        <f t="shared" si="98"/>
        <v>0</v>
      </c>
      <c r="AH66" s="60"/>
      <c r="AI66" s="61"/>
      <c r="AJ66" s="61"/>
    </row>
    <row r="67" spans="2:36" ht="15" customHeight="1">
      <c r="B67" s="194"/>
      <c r="C67" s="202"/>
      <c r="D67" s="62" t="s">
        <v>29</v>
      </c>
      <c r="E67" s="63">
        <f>SUM(F67:H67)</f>
        <v>45457</v>
      </c>
      <c r="F67" s="64">
        <f>J63+AH63</f>
        <v>13207</v>
      </c>
      <c r="G67" s="65">
        <f t="shared" ref="G67:H67" si="100">K63+AI63</f>
        <v>15524</v>
      </c>
      <c r="H67" s="65">
        <f t="shared" si="100"/>
        <v>16726</v>
      </c>
      <c r="I67" s="63">
        <f t="shared" si="92"/>
        <v>0</v>
      </c>
      <c r="J67" s="64"/>
      <c r="K67" s="65"/>
      <c r="L67" s="65"/>
      <c r="M67" s="63">
        <f t="shared" si="93"/>
        <v>0</v>
      </c>
      <c r="N67" s="64"/>
      <c r="O67" s="65"/>
      <c r="P67" s="65"/>
      <c r="Q67" s="63">
        <f t="shared" si="94"/>
        <v>0</v>
      </c>
      <c r="R67" s="64"/>
      <c r="S67" s="65"/>
      <c r="T67" s="65"/>
      <c r="U67" s="63">
        <f t="shared" si="95"/>
        <v>0</v>
      </c>
      <c r="V67" s="64"/>
      <c r="W67" s="65"/>
      <c r="X67" s="65"/>
      <c r="Y67" s="63">
        <f t="shared" si="96"/>
        <v>0</v>
      </c>
      <c r="Z67" s="64"/>
      <c r="AA67" s="65"/>
      <c r="AB67" s="65"/>
      <c r="AC67" s="63">
        <f t="shared" si="97"/>
        <v>0</v>
      </c>
      <c r="AD67" s="64"/>
      <c r="AE67" s="65"/>
      <c r="AF67" s="65"/>
      <c r="AG67" s="63">
        <f t="shared" si="98"/>
        <v>0</v>
      </c>
      <c r="AH67" s="64"/>
      <c r="AI67" s="65"/>
      <c r="AJ67" s="65"/>
    </row>
    <row r="68" spans="2:36" ht="15" customHeight="1">
      <c r="B68" s="194"/>
      <c r="C68" s="194" t="s">
        <v>5</v>
      </c>
      <c r="D68" s="4" t="s">
        <v>6</v>
      </c>
      <c r="E68" s="22">
        <f t="shared" ref="E68:H69" si="101">I68+M68+Q68+U68+Y68+AC68+AG68</f>
        <v>187714</v>
      </c>
      <c r="F68" s="23">
        <f t="shared" si="101"/>
        <v>60532</v>
      </c>
      <c r="G68" s="24">
        <f t="shared" si="101"/>
        <v>56445</v>
      </c>
      <c r="H68" s="24">
        <f t="shared" si="101"/>
        <v>70737</v>
      </c>
      <c r="I68" s="22">
        <f t="shared" si="92"/>
        <v>15554</v>
      </c>
      <c r="J68" s="23">
        <v>4607</v>
      </c>
      <c r="K68" s="24">
        <v>5440</v>
      </c>
      <c r="L68" s="24">
        <v>5507</v>
      </c>
      <c r="M68" s="22">
        <f t="shared" si="93"/>
        <v>28893</v>
      </c>
      <c r="N68" s="23">
        <v>9535</v>
      </c>
      <c r="O68" s="24">
        <v>8600</v>
      </c>
      <c r="P68" s="24">
        <v>10758</v>
      </c>
      <c r="Q68" s="22">
        <f t="shared" si="94"/>
        <v>31870</v>
      </c>
      <c r="R68" s="23">
        <v>10921</v>
      </c>
      <c r="S68" s="24">
        <v>9124</v>
      </c>
      <c r="T68" s="24">
        <v>11825</v>
      </c>
      <c r="U68" s="22">
        <f t="shared" si="95"/>
        <v>30556</v>
      </c>
      <c r="V68" s="23">
        <v>10043</v>
      </c>
      <c r="W68" s="24">
        <v>8565</v>
      </c>
      <c r="X68" s="24">
        <v>11948</v>
      </c>
      <c r="Y68" s="22">
        <f t="shared" si="96"/>
        <v>30317</v>
      </c>
      <c r="Z68" s="23">
        <v>10397</v>
      </c>
      <c r="AA68" s="24">
        <v>8660</v>
      </c>
      <c r="AB68" s="24">
        <v>11260</v>
      </c>
      <c r="AC68" s="22">
        <f t="shared" si="97"/>
        <v>29676</v>
      </c>
      <c r="AD68" s="23">
        <v>8989</v>
      </c>
      <c r="AE68" s="24">
        <v>9247</v>
      </c>
      <c r="AF68" s="24">
        <v>11440</v>
      </c>
      <c r="AG68" s="22">
        <f t="shared" si="98"/>
        <v>20848</v>
      </c>
      <c r="AH68" s="23">
        <v>6040</v>
      </c>
      <c r="AI68" s="24">
        <v>6809</v>
      </c>
      <c r="AJ68" s="24">
        <v>7999</v>
      </c>
    </row>
    <row r="69" spans="2:36" ht="15" customHeight="1">
      <c r="B69" s="194"/>
      <c r="C69" s="194"/>
      <c r="D69" s="5" t="s">
        <v>7</v>
      </c>
      <c r="E69" s="28">
        <f t="shared" si="101"/>
        <v>35875</v>
      </c>
      <c r="F69" s="29">
        <f t="shared" si="101"/>
        <v>10400</v>
      </c>
      <c r="G69" s="30">
        <f t="shared" si="101"/>
        <v>11824</v>
      </c>
      <c r="H69" s="30">
        <f t="shared" si="101"/>
        <v>13651</v>
      </c>
      <c r="I69" s="28">
        <f t="shared" si="92"/>
        <v>4166</v>
      </c>
      <c r="J69" s="29">
        <v>1227</v>
      </c>
      <c r="K69" s="30">
        <v>1514</v>
      </c>
      <c r="L69" s="30">
        <v>1425</v>
      </c>
      <c r="M69" s="28">
        <f t="shared" si="93"/>
        <v>5267</v>
      </c>
      <c r="N69" s="29">
        <v>1579</v>
      </c>
      <c r="O69" s="30">
        <v>1684</v>
      </c>
      <c r="P69" s="30">
        <v>2004</v>
      </c>
      <c r="Q69" s="28">
        <f t="shared" si="94"/>
        <v>5726</v>
      </c>
      <c r="R69" s="29">
        <v>1703</v>
      </c>
      <c r="S69" s="30">
        <v>1831</v>
      </c>
      <c r="T69" s="30">
        <v>2192</v>
      </c>
      <c r="U69" s="28">
        <f t="shared" si="95"/>
        <v>5077</v>
      </c>
      <c r="V69" s="29">
        <v>1446</v>
      </c>
      <c r="W69" s="30">
        <v>1609</v>
      </c>
      <c r="X69" s="30">
        <v>2022</v>
      </c>
      <c r="Y69" s="28">
        <f t="shared" si="96"/>
        <v>5509</v>
      </c>
      <c r="Z69" s="29">
        <v>1625</v>
      </c>
      <c r="AA69" s="30">
        <v>1814</v>
      </c>
      <c r="AB69" s="30">
        <v>2070</v>
      </c>
      <c r="AC69" s="28">
        <f t="shared" si="97"/>
        <v>5241</v>
      </c>
      <c r="AD69" s="29">
        <v>1487</v>
      </c>
      <c r="AE69" s="30">
        <v>1611</v>
      </c>
      <c r="AF69" s="30">
        <v>2143</v>
      </c>
      <c r="AG69" s="28">
        <f t="shared" si="98"/>
        <v>4889</v>
      </c>
      <c r="AH69" s="29">
        <v>1333</v>
      </c>
      <c r="AI69" s="30">
        <v>1761</v>
      </c>
      <c r="AJ69" s="30">
        <v>1795</v>
      </c>
    </row>
    <row r="70" spans="2:36" ht="15" customHeight="1">
      <c r="B70" s="194"/>
      <c r="C70" s="194"/>
      <c r="D70" s="136" t="s">
        <v>8</v>
      </c>
      <c r="E70" s="49">
        <f>E69/E63</f>
        <v>0.16045064828770647</v>
      </c>
      <c r="F70" s="50">
        <f t="shared" ref="F70:H70" si="102">F69/F63</f>
        <v>0.14661929735521345</v>
      </c>
      <c r="G70" s="51">
        <f t="shared" si="102"/>
        <v>0.17319720517365128</v>
      </c>
      <c r="H70" s="51">
        <f t="shared" si="102"/>
        <v>0.16176470588235295</v>
      </c>
      <c r="I70" s="49">
        <f>I69/I63</f>
        <v>0.21125760649087222</v>
      </c>
      <c r="J70" s="50">
        <f t="shared" ref="J70:L70" si="103">J69/J63</f>
        <v>0.210318820706205</v>
      </c>
      <c r="K70" s="51">
        <f t="shared" si="103"/>
        <v>0.2177164222030486</v>
      </c>
      <c r="L70" s="51">
        <f t="shared" si="103"/>
        <v>0.20556837853433352</v>
      </c>
      <c r="M70" s="49">
        <f>M69/M63</f>
        <v>0.15418618266978923</v>
      </c>
      <c r="N70" s="50">
        <f t="shared" ref="N70:P70" si="104">N69/N63</f>
        <v>0.14207306100413891</v>
      </c>
      <c r="O70" s="51">
        <f t="shared" si="104"/>
        <v>0.16374951380785688</v>
      </c>
      <c r="P70" s="51">
        <f t="shared" si="104"/>
        <v>0.15702867889045605</v>
      </c>
      <c r="Q70" s="49">
        <f>Q69/Q63</f>
        <v>0.15230343653580167</v>
      </c>
      <c r="R70" s="50">
        <f t="shared" ref="R70:T70" si="105">R69/R63</f>
        <v>0.13490177439797213</v>
      </c>
      <c r="S70" s="51">
        <f t="shared" si="105"/>
        <v>0.16713829301688726</v>
      </c>
      <c r="T70" s="51">
        <f t="shared" si="105"/>
        <v>0.15638153670542912</v>
      </c>
      <c r="U70" s="49">
        <f>U69/U63</f>
        <v>0.1424802851289535</v>
      </c>
      <c r="V70" s="50">
        <f t="shared" ref="V70:X70" si="106">V69/V63</f>
        <v>0.12585951779963445</v>
      </c>
      <c r="W70" s="51">
        <f t="shared" si="106"/>
        <v>0.15814822095537645</v>
      </c>
      <c r="X70" s="51">
        <f t="shared" si="106"/>
        <v>0.14473872584108805</v>
      </c>
      <c r="Y70" s="49">
        <f>Y69/Y63</f>
        <v>0.15377100429855411</v>
      </c>
      <c r="Z70" s="50">
        <f t="shared" ref="Z70:AB70" si="107">Z69/Z63</f>
        <v>0.13516885709532522</v>
      </c>
      <c r="AA70" s="51">
        <f t="shared" si="107"/>
        <v>0.17319075806759596</v>
      </c>
      <c r="AB70" s="51">
        <f t="shared" si="107"/>
        <v>0.15528882220555137</v>
      </c>
      <c r="AC70" s="49">
        <f>AC69/AC63</f>
        <v>0.15009880573932469</v>
      </c>
      <c r="AD70" s="50">
        <f t="shared" ref="AD70:AF70" si="108">AD69/AD63</f>
        <v>0.14194348988163422</v>
      </c>
      <c r="AE70" s="51">
        <f t="shared" si="108"/>
        <v>0.14836986553693129</v>
      </c>
      <c r="AF70" s="51">
        <f t="shared" si="108"/>
        <v>0.15777074284031509</v>
      </c>
      <c r="AG70" s="49">
        <f>AG69/AG63</f>
        <v>0.18995997979562498</v>
      </c>
      <c r="AH70" s="50">
        <f t="shared" ref="AH70:AJ70" si="109">AH69/AH63</f>
        <v>0.18079479180794791</v>
      </c>
      <c r="AI70" s="51">
        <f t="shared" si="109"/>
        <v>0.20548424737456242</v>
      </c>
      <c r="AJ70" s="51">
        <f t="shared" si="109"/>
        <v>0.18327547478047784</v>
      </c>
    </row>
    <row r="71" spans="2:36" ht="15" customHeight="1">
      <c r="B71" s="194" t="s">
        <v>13</v>
      </c>
      <c r="C71" s="195" t="s">
        <v>10</v>
      </c>
      <c r="D71" s="195"/>
      <c r="E71" s="19">
        <f t="shared" ref="E71:H73" si="110">I71+M71+Q71+U71+Y71+AC71+AG71</f>
        <v>121855967</v>
      </c>
      <c r="F71" s="20">
        <f t="shared" si="110"/>
        <v>42667485</v>
      </c>
      <c r="G71" s="21">
        <f t="shared" si="110"/>
        <v>37118369</v>
      </c>
      <c r="H71" s="21">
        <f t="shared" si="110"/>
        <v>42070113</v>
      </c>
      <c r="I71" s="19">
        <f>SUM(J71:L71)</f>
        <v>10016094</v>
      </c>
      <c r="J71" s="20">
        <f>J72+J73</f>
        <v>3173528</v>
      </c>
      <c r="K71" s="21">
        <f t="shared" ref="K71:L71" si="111">K72+K73</f>
        <v>3628061</v>
      </c>
      <c r="L71" s="21">
        <f t="shared" si="111"/>
        <v>3214505</v>
      </c>
      <c r="M71" s="19">
        <f>SUM(N71:P71)</f>
        <v>18820006</v>
      </c>
      <c r="N71" s="20">
        <f>N72+N73</f>
        <v>6686459</v>
      </c>
      <c r="O71" s="21">
        <f t="shared" ref="O71:P71" si="112">O72+O73</f>
        <v>5603925</v>
      </c>
      <c r="P71" s="21">
        <f t="shared" si="112"/>
        <v>6529622</v>
      </c>
      <c r="Q71" s="19">
        <f>SUM(R71:T71)</f>
        <v>20469277</v>
      </c>
      <c r="R71" s="20">
        <f>R72+R73</f>
        <v>7434927</v>
      </c>
      <c r="S71" s="21">
        <f t="shared" ref="S71:T71" si="113">S72+S73</f>
        <v>5982675</v>
      </c>
      <c r="T71" s="21">
        <f t="shared" si="113"/>
        <v>7051675</v>
      </c>
      <c r="U71" s="19">
        <f>SUM(V71:X71)</f>
        <v>19643235</v>
      </c>
      <c r="V71" s="20">
        <f>V72+V73</f>
        <v>6980110</v>
      </c>
      <c r="W71" s="21">
        <f t="shared" ref="W71:X71" si="114">W72+W73</f>
        <v>5574906</v>
      </c>
      <c r="X71" s="21">
        <f t="shared" si="114"/>
        <v>7088219</v>
      </c>
      <c r="Y71" s="19">
        <f>SUM(Z71:AB71)</f>
        <v>19854746</v>
      </c>
      <c r="Z71" s="20">
        <f>Z72+Z73</f>
        <v>7497648</v>
      </c>
      <c r="AA71" s="21">
        <f t="shared" ref="AA71:AB71" si="115">AA72+AA73</f>
        <v>5696331</v>
      </c>
      <c r="AB71" s="21">
        <f t="shared" si="115"/>
        <v>6660767</v>
      </c>
      <c r="AC71" s="19">
        <f>SUM(AD71:AF71)</f>
        <v>19284123</v>
      </c>
      <c r="AD71" s="20">
        <f>AD72+AD73</f>
        <v>6475124</v>
      </c>
      <c r="AE71" s="21">
        <f t="shared" ref="AE71:AF71" si="116">AE72+AE73</f>
        <v>6058441</v>
      </c>
      <c r="AF71" s="21">
        <f t="shared" si="116"/>
        <v>6750558</v>
      </c>
      <c r="AG71" s="19">
        <f>SUM(AH71:AJ71)</f>
        <v>13768486</v>
      </c>
      <c r="AH71" s="20">
        <f>AH72+AH73</f>
        <v>4419689</v>
      </c>
      <c r="AI71" s="21">
        <f t="shared" ref="AI71:AJ71" si="117">AI72+AI73</f>
        <v>4574030</v>
      </c>
      <c r="AJ71" s="21">
        <f t="shared" si="117"/>
        <v>4774767</v>
      </c>
    </row>
    <row r="72" spans="2:36" ht="15" customHeight="1">
      <c r="B72" s="194"/>
      <c r="C72" s="196" t="s">
        <v>11</v>
      </c>
      <c r="D72" s="196"/>
      <c r="E72" s="52">
        <f t="shared" si="110"/>
        <v>120493017</v>
      </c>
      <c r="F72" s="53">
        <f t="shared" si="110"/>
        <v>42448185</v>
      </c>
      <c r="G72" s="54">
        <f t="shared" si="110"/>
        <v>36658519</v>
      </c>
      <c r="H72" s="54">
        <f t="shared" si="110"/>
        <v>41386313</v>
      </c>
      <c r="I72" s="52">
        <f t="shared" ref="I72:I73" si="118">SUM(J72:L72)</f>
        <v>9833044</v>
      </c>
      <c r="J72" s="53">
        <v>3133928</v>
      </c>
      <c r="K72" s="54">
        <v>3565911</v>
      </c>
      <c r="L72" s="54">
        <v>3133205</v>
      </c>
      <c r="M72" s="52">
        <f t="shared" ref="M72:M73" si="119">SUM(N72:P72)</f>
        <v>18519056</v>
      </c>
      <c r="N72" s="53">
        <v>6669159</v>
      </c>
      <c r="O72" s="54">
        <v>5524775</v>
      </c>
      <c r="P72" s="54">
        <v>6325122</v>
      </c>
      <c r="Q72" s="52">
        <f t="shared" ref="Q72:Q73" si="120">SUM(R72:T72)</f>
        <v>20375227</v>
      </c>
      <c r="R72" s="53">
        <v>7409127</v>
      </c>
      <c r="S72" s="54">
        <v>5951175</v>
      </c>
      <c r="T72" s="54">
        <v>7014925</v>
      </c>
      <c r="U72" s="52">
        <f t="shared" ref="U72:U73" si="121">SUM(V72:X72)</f>
        <v>19399185</v>
      </c>
      <c r="V72" s="53">
        <v>6960810</v>
      </c>
      <c r="W72" s="54">
        <v>5561806</v>
      </c>
      <c r="X72" s="54">
        <v>6876569</v>
      </c>
      <c r="Y72" s="52">
        <f t="shared" ref="Y72:Y73" si="122">SUM(Z72:AB72)</f>
        <v>19732796</v>
      </c>
      <c r="Z72" s="53">
        <v>7470948</v>
      </c>
      <c r="AA72" s="54">
        <v>5618731</v>
      </c>
      <c r="AB72" s="54">
        <v>6643117</v>
      </c>
      <c r="AC72" s="52">
        <f t="shared" ref="AC72:AC73" si="123">SUM(AD72:AF72)</f>
        <v>19080173</v>
      </c>
      <c r="AD72" s="53">
        <v>6434474</v>
      </c>
      <c r="AE72" s="54">
        <v>5928291</v>
      </c>
      <c r="AF72" s="54">
        <v>6717408</v>
      </c>
      <c r="AG72" s="52">
        <f t="shared" ref="AG72:AG73" si="124">SUM(AH72:AJ72)</f>
        <v>13553536</v>
      </c>
      <c r="AH72" s="53">
        <v>4369739</v>
      </c>
      <c r="AI72" s="54">
        <v>4507830</v>
      </c>
      <c r="AJ72" s="54">
        <v>4675967</v>
      </c>
    </row>
    <row r="73" spans="2:36" ht="15" customHeight="1">
      <c r="B73" s="194"/>
      <c r="C73" s="197" t="s">
        <v>12</v>
      </c>
      <c r="D73" s="197"/>
      <c r="E73" s="25">
        <f t="shared" si="110"/>
        <v>1362950</v>
      </c>
      <c r="F73" s="26">
        <f t="shared" si="110"/>
        <v>219300</v>
      </c>
      <c r="G73" s="27">
        <f t="shared" si="110"/>
        <v>459850</v>
      </c>
      <c r="H73" s="27">
        <f t="shared" si="110"/>
        <v>683800</v>
      </c>
      <c r="I73" s="25">
        <f t="shared" si="118"/>
        <v>183050</v>
      </c>
      <c r="J73" s="26">
        <v>39600</v>
      </c>
      <c r="K73" s="27">
        <v>62150</v>
      </c>
      <c r="L73" s="27">
        <v>81300</v>
      </c>
      <c r="M73" s="25">
        <f t="shared" si="119"/>
        <v>300950</v>
      </c>
      <c r="N73" s="26">
        <v>17300</v>
      </c>
      <c r="O73" s="27">
        <v>79150</v>
      </c>
      <c r="P73" s="27">
        <v>204500</v>
      </c>
      <c r="Q73" s="25">
        <f t="shared" si="120"/>
        <v>94050</v>
      </c>
      <c r="R73" s="26">
        <v>25800</v>
      </c>
      <c r="S73" s="27">
        <v>31500</v>
      </c>
      <c r="T73" s="27">
        <v>36750</v>
      </c>
      <c r="U73" s="25">
        <f t="shared" si="121"/>
        <v>244050</v>
      </c>
      <c r="V73" s="26">
        <v>19300</v>
      </c>
      <c r="W73" s="27">
        <v>13100</v>
      </c>
      <c r="X73" s="27">
        <v>211650</v>
      </c>
      <c r="Y73" s="25">
        <f t="shared" si="122"/>
        <v>121950</v>
      </c>
      <c r="Z73" s="26">
        <v>26700</v>
      </c>
      <c r="AA73" s="27">
        <v>77600</v>
      </c>
      <c r="AB73" s="27">
        <v>17650</v>
      </c>
      <c r="AC73" s="25">
        <f t="shared" si="123"/>
        <v>203950</v>
      </c>
      <c r="AD73" s="26">
        <v>40650</v>
      </c>
      <c r="AE73" s="27">
        <v>130150</v>
      </c>
      <c r="AF73" s="27">
        <v>33150</v>
      </c>
      <c r="AG73" s="25">
        <f t="shared" si="124"/>
        <v>214950</v>
      </c>
      <c r="AH73" s="26">
        <v>49950</v>
      </c>
      <c r="AI73" s="27">
        <v>66200</v>
      </c>
      <c r="AJ73" s="27">
        <v>98800</v>
      </c>
    </row>
    <row r="74" spans="2:36" ht="15" customHeight="1">
      <c r="B74" s="203" t="s">
        <v>40</v>
      </c>
      <c r="C74" s="203"/>
      <c r="D74" s="203"/>
      <c r="E74" s="203" t="s">
        <v>130</v>
      </c>
      <c r="F74" s="203"/>
      <c r="G74" s="203"/>
      <c r="H74" s="203"/>
      <c r="I74" s="200">
        <v>45186</v>
      </c>
      <c r="J74" s="200"/>
      <c r="K74" s="200"/>
      <c r="L74" s="200"/>
      <c r="M74" s="223">
        <v>45187</v>
      </c>
      <c r="N74" s="224"/>
      <c r="O74" s="224"/>
      <c r="P74" s="225"/>
      <c r="Q74" s="223">
        <v>45188</v>
      </c>
      <c r="R74" s="224"/>
      <c r="S74" s="224"/>
      <c r="T74" s="225"/>
      <c r="U74" s="223">
        <v>45189</v>
      </c>
      <c r="V74" s="224"/>
      <c r="W74" s="224"/>
      <c r="X74" s="225"/>
      <c r="Y74" s="223">
        <v>45190</v>
      </c>
      <c r="Z74" s="224"/>
      <c r="AA74" s="224"/>
      <c r="AB74" s="225"/>
      <c r="AC74" s="223">
        <v>45191</v>
      </c>
      <c r="AD74" s="224"/>
      <c r="AE74" s="224"/>
      <c r="AF74" s="225"/>
      <c r="AG74" s="239">
        <v>45192</v>
      </c>
      <c r="AH74" s="240"/>
      <c r="AI74" s="240"/>
      <c r="AJ74" s="241"/>
    </row>
    <row r="75" spans="2:36" ht="15" customHeight="1">
      <c r="B75" s="201" t="s">
        <v>0</v>
      </c>
      <c r="C75" s="201"/>
      <c r="D75" s="201"/>
      <c r="E75" s="6" t="s">
        <v>15</v>
      </c>
      <c r="F75" s="7" t="s">
        <v>17</v>
      </c>
      <c r="G75" s="137" t="s">
        <v>19</v>
      </c>
      <c r="H75" s="16" t="s">
        <v>21</v>
      </c>
      <c r="I75" s="10" t="s">
        <v>14</v>
      </c>
      <c r="J75" s="11" t="s">
        <v>16</v>
      </c>
      <c r="K75" s="12" t="s">
        <v>18</v>
      </c>
      <c r="L75" s="12" t="s">
        <v>20</v>
      </c>
      <c r="M75" s="10" t="s">
        <v>14</v>
      </c>
      <c r="N75" s="11" t="s">
        <v>16</v>
      </c>
      <c r="O75" s="12" t="s">
        <v>18</v>
      </c>
      <c r="P75" s="12" t="s">
        <v>20</v>
      </c>
      <c r="Q75" s="10" t="s">
        <v>14</v>
      </c>
      <c r="R75" s="11" t="s">
        <v>16</v>
      </c>
      <c r="S75" s="12" t="s">
        <v>18</v>
      </c>
      <c r="T75" s="12" t="s">
        <v>20</v>
      </c>
      <c r="U75" s="10" t="s">
        <v>14</v>
      </c>
      <c r="V75" s="11" t="s">
        <v>16</v>
      </c>
      <c r="W75" s="12" t="s">
        <v>18</v>
      </c>
      <c r="X75" s="12" t="s">
        <v>20</v>
      </c>
      <c r="Y75" s="10" t="s">
        <v>14</v>
      </c>
      <c r="Z75" s="11" t="s">
        <v>16</v>
      </c>
      <c r="AA75" s="12" t="s">
        <v>18</v>
      </c>
      <c r="AB75" s="12" t="s">
        <v>20</v>
      </c>
      <c r="AC75" s="10" t="s">
        <v>14</v>
      </c>
      <c r="AD75" s="11" t="s">
        <v>16</v>
      </c>
      <c r="AE75" s="12" t="s">
        <v>18</v>
      </c>
      <c r="AF75" s="12" t="s">
        <v>20</v>
      </c>
      <c r="AG75" s="10" t="s">
        <v>14</v>
      </c>
      <c r="AH75" s="11" t="s">
        <v>16</v>
      </c>
      <c r="AI75" s="12" t="s">
        <v>18</v>
      </c>
      <c r="AJ75" s="12" t="s">
        <v>20</v>
      </c>
    </row>
    <row r="76" spans="2:36" ht="15" customHeight="1">
      <c r="B76" s="194" t="s">
        <v>9</v>
      </c>
      <c r="C76" s="195" t="s">
        <v>1</v>
      </c>
      <c r="D76" s="195"/>
      <c r="E76" s="19">
        <f>I76+M76+Q76+U76+Y76+AC76+AG76</f>
        <v>223208</v>
      </c>
      <c r="F76" s="20">
        <f t="shared" ref="F76:H78" si="125">J76+N76+R76+V76+Z76+AD76+AH76</f>
        <v>71285</v>
      </c>
      <c r="G76" s="21">
        <f t="shared" si="125"/>
        <v>68732</v>
      </c>
      <c r="H76" s="21">
        <f t="shared" si="125"/>
        <v>83191</v>
      </c>
      <c r="I76" s="19">
        <f>SUM(J76:L76)</f>
        <v>19053</v>
      </c>
      <c r="J76" s="20">
        <f>J77+J78</f>
        <v>5491</v>
      </c>
      <c r="K76" s="21">
        <f t="shared" ref="K76:L76" si="126">K77+K78</f>
        <v>6771</v>
      </c>
      <c r="L76" s="21">
        <f t="shared" si="126"/>
        <v>6791</v>
      </c>
      <c r="M76" s="19">
        <f>SUM(N76:P76)</f>
        <v>34895</v>
      </c>
      <c r="N76" s="20">
        <f>N77+N78</f>
        <v>11373</v>
      </c>
      <c r="O76" s="21">
        <f t="shared" ref="O76:P76" si="127">O77+O78</f>
        <v>10446</v>
      </c>
      <c r="P76" s="21">
        <f t="shared" si="127"/>
        <v>13076</v>
      </c>
      <c r="Q76" s="19">
        <f>SUM(R76:T76)</f>
        <v>36230</v>
      </c>
      <c r="R76" s="20">
        <f>R77+R78</f>
        <v>12071</v>
      </c>
      <c r="S76" s="21">
        <f t="shared" ref="S76:T76" si="128">S77+S78</f>
        <v>10662</v>
      </c>
      <c r="T76" s="21">
        <f t="shared" si="128"/>
        <v>13497</v>
      </c>
      <c r="U76" s="19">
        <f>SUM(V76:X76)</f>
        <v>34369</v>
      </c>
      <c r="V76" s="20">
        <f>V77+V78</f>
        <v>11519</v>
      </c>
      <c r="W76" s="21">
        <f t="shared" ref="W76:X76" si="129">W77+W78</f>
        <v>10067</v>
      </c>
      <c r="X76" s="21">
        <f t="shared" si="129"/>
        <v>12783</v>
      </c>
      <c r="Y76" s="19">
        <f>SUM(Z76:AB76)</f>
        <v>36128</v>
      </c>
      <c r="Z76" s="20">
        <f>Z77+Z78</f>
        <v>11936</v>
      </c>
      <c r="AA76" s="21">
        <f t="shared" ref="AA76:AB76" si="130">AA77+AA78</f>
        <v>10695</v>
      </c>
      <c r="AB76" s="21">
        <f t="shared" si="130"/>
        <v>13497</v>
      </c>
      <c r="AC76" s="19">
        <f>SUM(AD76:AF76)</f>
        <v>35895</v>
      </c>
      <c r="AD76" s="20">
        <f>AD77+AD78</f>
        <v>11246</v>
      </c>
      <c r="AE76" s="21">
        <f t="shared" ref="AE76:AF76" si="131">AE77+AE78</f>
        <v>10923</v>
      </c>
      <c r="AF76" s="21">
        <f t="shared" si="131"/>
        <v>13726</v>
      </c>
      <c r="AG76" s="19">
        <f>SUM(AH76:AJ76)</f>
        <v>26638</v>
      </c>
      <c r="AH76" s="20">
        <f>AH77+AH78</f>
        <v>7649</v>
      </c>
      <c r="AI76" s="21">
        <f t="shared" ref="AI76:AJ76" si="132">AI77+AI78</f>
        <v>9168</v>
      </c>
      <c r="AJ76" s="21">
        <f t="shared" si="132"/>
        <v>9821</v>
      </c>
    </row>
    <row r="77" spans="2:36" ht="15" customHeight="1">
      <c r="B77" s="194"/>
      <c r="C77" s="194" t="s">
        <v>2</v>
      </c>
      <c r="D77" s="4" t="s">
        <v>3</v>
      </c>
      <c r="E77" s="22">
        <f t="shared" ref="E77:E78" si="133">I77+M77+Q77+U77+Y77+AC77+AG77</f>
        <v>115686</v>
      </c>
      <c r="F77" s="23">
        <f>J77+N77+R77+V77+Z77+AD77+AH77</f>
        <v>37662</v>
      </c>
      <c r="G77" s="24">
        <f t="shared" si="125"/>
        <v>35308</v>
      </c>
      <c r="H77" s="24">
        <f t="shared" si="125"/>
        <v>42716</v>
      </c>
      <c r="I77" s="22">
        <f t="shared" ref="I77:I82" si="134">SUM(J77:L77)</f>
        <v>9765</v>
      </c>
      <c r="J77" s="23">
        <v>2770</v>
      </c>
      <c r="K77" s="24">
        <v>3486</v>
      </c>
      <c r="L77" s="24">
        <v>3509</v>
      </c>
      <c r="M77" s="22">
        <f t="shared" ref="M77:M82" si="135">SUM(N77:P77)</f>
        <v>18094</v>
      </c>
      <c r="N77" s="23">
        <v>6037</v>
      </c>
      <c r="O77" s="24">
        <v>5331</v>
      </c>
      <c r="P77" s="24">
        <v>6726</v>
      </c>
      <c r="Q77" s="22">
        <f t="shared" ref="Q77:Q82" si="136">SUM(R77:T77)</f>
        <v>18740</v>
      </c>
      <c r="R77" s="23">
        <v>6288</v>
      </c>
      <c r="S77" s="24">
        <v>5524</v>
      </c>
      <c r="T77" s="24">
        <v>6928</v>
      </c>
      <c r="U77" s="22">
        <f t="shared" ref="U77:U82" si="137">SUM(V77:X77)</f>
        <v>17896</v>
      </c>
      <c r="V77" s="23">
        <v>6151</v>
      </c>
      <c r="W77" s="24">
        <v>5156</v>
      </c>
      <c r="X77" s="24">
        <v>6589</v>
      </c>
      <c r="Y77" s="22">
        <f t="shared" ref="Y77:Y82" si="138">SUM(Z77:AB77)</f>
        <v>18865</v>
      </c>
      <c r="Z77" s="23">
        <v>6470</v>
      </c>
      <c r="AA77" s="24">
        <v>5471</v>
      </c>
      <c r="AB77" s="24">
        <v>6924</v>
      </c>
      <c r="AC77" s="22">
        <f t="shared" ref="AC77:AC82" si="139">SUM(AD77:AF77)</f>
        <v>18553</v>
      </c>
      <c r="AD77" s="23">
        <v>5999</v>
      </c>
      <c r="AE77" s="24">
        <v>5528</v>
      </c>
      <c r="AF77" s="24">
        <v>7026</v>
      </c>
      <c r="AG77" s="22">
        <f t="shared" ref="AG77:AG82" si="140">SUM(AH77:AJ77)</f>
        <v>13773</v>
      </c>
      <c r="AH77" s="23">
        <v>3947</v>
      </c>
      <c r="AI77" s="24">
        <v>4812</v>
      </c>
      <c r="AJ77" s="24">
        <v>5014</v>
      </c>
    </row>
    <row r="78" spans="2:36" ht="15" customHeight="1">
      <c r="B78" s="194"/>
      <c r="C78" s="194"/>
      <c r="D78" s="136" t="s">
        <v>4</v>
      </c>
      <c r="E78" s="25">
        <f t="shared" si="133"/>
        <v>107522</v>
      </c>
      <c r="F78" s="26">
        <f t="shared" si="125"/>
        <v>33623</v>
      </c>
      <c r="G78" s="27">
        <f t="shared" si="125"/>
        <v>33424</v>
      </c>
      <c r="H78" s="27">
        <f t="shared" si="125"/>
        <v>40475</v>
      </c>
      <c r="I78" s="25">
        <f t="shared" si="134"/>
        <v>9288</v>
      </c>
      <c r="J78" s="26">
        <v>2721</v>
      </c>
      <c r="K78" s="27">
        <v>3285</v>
      </c>
      <c r="L78" s="27">
        <v>3282</v>
      </c>
      <c r="M78" s="25">
        <f t="shared" si="135"/>
        <v>16801</v>
      </c>
      <c r="N78" s="26">
        <v>5336</v>
      </c>
      <c r="O78" s="27">
        <v>5115</v>
      </c>
      <c r="P78" s="27">
        <v>6350</v>
      </c>
      <c r="Q78" s="25">
        <f t="shared" si="136"/>
        <v>17490</v>
      </c>
      <c r="R78" s="26">
        <v>5783</v>
      </c>
      <c r="S78" s="27">
        <v>5138</v>
      </c>
      <c r="T78" s="27">
        <v>6569</v>
      </c>
      <c r="U78" s="25">
        <f t="shared" si="137"/>
        <v>16473</v>
      </c>
      <c r="V78" s="26">
        <v>5368</v>
      </c>
      <c r="W78" s="27">
        <v>4911</v>
      </c>
      <c r="X78" s="27">
        <v>6194</v>
      </c>
      <c r="Y78" s="25">
        <f t="shared" si="138"/>
        <v>17263</v>
      </c>
      <c r="Z78" s="26">
        <v>5466</v>
      </c>
      <c r="AA78" s="27">
        <v>5224</v>
      </c>
      <c r="AB78" s="27">
        <v>6573</v>
      </c>
      <c r="AC78" s="25">
        <f t="shared" si="139"/>
        <v>17342</v>
      </c>
      <c r="AD78" s="26">
        <v>5247</v>
      </c>
      <c r="AE78" s="27">
        <v>5395</v>
      </c>
      <c r="AF78" s="27">
        <v>6700</v>
      </c>
      <c r="AG78" s="25">
        <f t="shared" si="140"/>
        <v>12865</v>
      </c>
      <c r="AH78" s="26">
        <v>3702</v>
      </c>
      <c r="AI78" s="27">
        <v>4356</v>
      </c>
      <c r="AJ78" s="27">
        <v>4807</v>
      </c>
    </row>
    <row r="79" spans="2:36" ht="15" customHeight="1">
      <c r="B79" s="194"/>
      <c r="C79" s="202" t="s">
        <v>27</v>
      </c>
      <c r="D79" s="58" t="s">
        <v>28</v>
      </c>
      <c r="E79" s="59">
        <f>SUM(F79:H79)</f>
        <v>177517</v>
      </c>
      <c r="F79" s="60">
        <f>N76+R76+V76+Z76+AD76</f>
        <v>58145</v>
      </c>
      <c r="G79" s="61">
        <f t="shared" ref="G79:H79" si="141">O76+S76+W76+AA76+AE76</f>
        <v>52793</v>
      </c>
      <c r="H79" s="61">
        <f t="shared" si="141"/>
        <v>66579</v>
      </c>
      <c r="I79" s="59">
        <f t="shared" si="134"/>
        <v>0</v>
      </c>
      <c r="J79" s="60"/>
      <c r="K79" s="61"/>
      <c r="L79" s="61"/>
      <c r="M79" s="59">
        <f t="shared" si="135"/>
        <v>0</v>
      </c>
      <c r="N79" s="60"/>
      <c r="O79" s="61"/>
      <c r="P79" s="61"/>
      <c r="Q79" s="59">
        <f t="shared" si="136"/>
        <v>0</v>
      </c>
      <c r="R79" s="60"/>
      <c r="S79" s="61"/>
      <c r="T79" s="61"/>
      <c r="U79" s="59">
        <f t="shared" si="137"/>
        <v>0</v>
      </c>
      <c r="V79" s="60"/>
      <c r="W79" s="61"/>
      <c r="X79" s="61"/>
      <c r="Y79" s="59">
        <f t="shared" si="138"/>
        <v>0</v>
      </c>
      <c r="Z79" s="60"/>
      <c r="AA79" s="61"/>
      <c r="AB79" s="61"/>
      <c r="AC79" s="59">
        <f t="shared" si="139"/>
        <v>0</v>
      </c>
      <c r="AD79" s="60"/>
      <c r="AE79" s="61"/>
      <c r="AF79" s="61"/>
      <c r="AG79" s="59">
        <f t="shared" si="140"/>
        <v>0</v>
      </c>
      <c r="AH79" s="60"/>
      <c r="AI79" s="61"/>
      <c r="AJ79" s="61"/>
    </row>
    <row r="80" spans="2:36" ht="15" customHeight="1">
      <c r="B80" s="194"/>
      <c r="C80" s="202"/>
      <c r="D80" s="62" t="s">
        <v>29</v>
      </c>
      <c r="E80" s="63">
        <f>SUM(F80:H80)</f>
        <v>45691</v>
      </c>
      <c r="F80" s="64">
        <f>J76+AH76</f>
        <v>13140</v>
      </c>
      <c r="G80" s="65">
        <f t="shared" ref="G80:H80" si="142">K76+AI76</f>
        <v>15939</v>
      </c>
      <c r="H80" s="65">
        <f t="shared" si="142"/>
        <v>16612</v>
      </c>
      <c r="I80" s="63">
        <f t="shared" si="134"/>
        <v>0</v>
      </c>
      <c r="J80" s="64"/>
      <c r="K80" s="65"/>
      <c r="L80" s="65"/>
      <c r="M80" s="63">
        <f t="shared" si="135"/>
        <v>0</v>
      </c>
      <c r="N80" s="64"/>
      <c r="O80" s="65"/>
      <c r="P80" s="65"/>
      <c r="Q80" s="63">
        <f t="shared" si="136"/>
        <v>0</v>
      </c>
      <c r="R80" s="64"/>
      <c r="S80" s="65"/>
      <c r="T80" s="65"/>
      <c r="U80" s="63">
        <f t="shared" si="137"/>
        <v>0</v>
      </c>
      <c r="V80" s="64"/>
      <c r="W80" s="65"/>
      <c r="X80" s="65"/>
      <c r="Y80" s="63">
        <f t="shared" si="138"/>
        <v>0</v>
      </c>
      <c r="Z80" s="64"/>
      <c r="AA80" s="65"/>
      <c r="AB80" s="65"/>
      <c r="AC80" s="63">
        <f t="shared" si="139"/>
        <v>0</v>
      </c>
      <c r="AD80" s="64"/>
      <c r="AE80" s="65"/>
      <c r="AF80" s="65"/>
      <c r="AG80" s="63">
        <f t="shared" si="140"/>
        <v>0</v>
      </c>
      <c r="AH80" s="64"/>
      <c r="AI80" s="65"/>
      <c r="AJ80" s="65"/>
    </row>
    <row r="81" spans="2:36" ht="15" customHeight="1">
      <c r="B81" s="194"/>
      <c r="C81" s="194" t="s">
        <v>5</v>
      </c>
      <c r="D81" s="4" t="s">
        <v>6</v>
      </c>
      <c r="E81" s="22">
        <f t="shared" ref="E81:H82" si="143">I81+M81+Q81+U81+Y81+AC81+AG81</f>
        <v>187439</v>
      </c>
      <c r="F81" s="23">
        <f t="shared" si="143"/>
        <v>60905</v>
      </c>
      <c r="G81" s="24">
        <f t="shared" si="143"/>
        <v>56818</v>
      </c>
      <c r="H81" s="24">
        <f t="shared" si="143"/>
        <v>69716</v>
      </c>
      <c r="I81" s="22">
        <f t="shared" si="134"/>
        <v>14994</v>
      </c>
      <c r="J81" s="23">
        <v>4342</v>
      </c>
      <c r="K81" s="24">
        <v>5242</v>
      </c>
      <c r="L81" s="24">
        <v>5410</v>
      </c>
      <c r="M81" s="22">
        <f t="shared" si="135"/>
        <v>29573</v>
      </c>
      <c r="N81" s="23">
        <v>9809</v>
      </c>
      <c r="O81" s="24">
        <v>8726</v>
      </c>
      <c r="P81" s="24">
        <v>11038</v>
      </c>
      <c r="Q81" s="22">
        <f t="shared" si="136"/>
        <v>30652</v>
      </c>
      <c r="R81" s="23">
        <v>10453</v>
      </c>
      <c r="S81" s="24">
        <v>8860</v>
      </c>
      <c r="T81" s="24">
        <v>11339</v>
      </c>
      <c r="U81" s="22">
        <f t="shared" si="137"/>
        <v>29731</v>
      </c>
      <c r="V81" s="23">
        <v>10153</v>
      </c>
      <c r="W81" s="24">
        <v>8624</v>
      </c>
      <c r="X81" s="24">
        <v>10954</v>
      </c>
      <c r="Y81" s="22">
        <f t="shared" si="138"/>
        <v>30631</v>
      </c>
      <c r="Z81" s="23">
        <v>10293</v>
      </c>
      <c r="AA81" s="24">
        <v>8916</v>
      </c>
      <c r="AB81" s="24">
        <v>11422</v>
      </c>
      <c r="AC81" s="22">
        <f t="shared" si="139"/>
        <v>30341</v>
      </c>
      <c r="AD81" s="23">
        <v>9672</v>
      </c>
      <c r="AE81" s="24">
        <v>9109</v>
      </c>
      <c r="AF81" s="24">
        <v>11560</v>
      </c>
      <c r="AG81" s="22">
        <f t="shared" si="140"/>
        <v>21517</v>
      </c>
      <c r="AH81" s="23">
        <v>6183</v>
      </c>
      <c r="AI81" s="24">
        <v>7341</v>
      </c>
      <c r="AJ81" s="24">
        <v>7993</v>
      </c>
    </row>
    <row r="82" spans="2:36" ht="15" customHeight="1">
      <c r="B82" s="194"/>
      <c r="C82" s="194"/>
      <c r="D82" s="5" t="s">
        <v>7</v>
      </c>
      <c r="E82" s="28">
        <f t="shared" si="143"/>
        <v>35769</v>
      </c>
      <c r="F82" s="29">
        <f t="shared" si="143"/>
        <v>10380</v>
      </c>
      <c r="G82" s="30">
        <f t="shared" si="143"/>
        <v>11914</v>
      </c>
      <c r="H82" s="30">
        <f t="shared" si="143"/>
        <v>13475</v>
      </c>
      <c r="I82" s="28">
        <f t="shared" si="134"/>
        <v>4059</v>
      </c>
      <c r="J82" s="29">
        <v>1149</v>
      </c>
      <c r="K82" s="30">
        <v>1529</v>
      </c>
      <c r="L82" s="30">
        <v>1381</v>
      </c>
      <c r="M82" s="28">
        <f t="shared" si="135"/>
        <v>5322</v>
      </c>
      <c r="N82" s="29">
        <v>1564</v>
      </c>
      <c r="O82" s="30">
        <v>1720</v>
      </c>
      <c r="P82" s="30">
        <v>2038</v>
      </c>
      <c r="Q82" s="28">
        <f t="shared" si="136"/>
        <v>5578</v>
      </c>
      <c r="R82" s="29">
        <v>1618</v>
      </c>
      <c r="S82" s="30">
        <v>1802</v>
      </c>
      <c r="T82" s="30">
        <v>2158</v>
      </c>
      <c r="U82" s="28">
        <f t="shared" si="137"/>
        <v>4638</v>
      </c>
      <c r="V82" s="29">
        <v>1366</v>
      </c>
      <c r="W82" s="30">
        <v>1443</v>
      </c>
      <c r="X82" s="30">
        <v>1829</v>
      </c>
      <c r="Y82" s="28">
        <f t="shared" si="138"/>
        <v>5497</v>
      </c>
      <c r="Z82" s="29">
        <v>1643</v>
      </c>
      <c r="AA82" s="30">
        <v>1779</v>
      </c>
      <c r="AB82" s="30">
        <v>2075</v>
      </c>
      <c r="AC82" s="28">
        <f t="shared" si="139"/>
        <v>5554</v>
      </c>
      <c r="AD82" s="29">
        <v>1574</v>
      </c>
      <c r="AE82" s="30">
        <v>1814</v>
      </c>
      <c r="AF82" s="30">
        <v>2166</v>
      </c>
      <c r="AG82" s="28">
        <f t="shared" si="140"/>
        <v>5121</v>
      </c>
      <c r="AH82" s="29">
        <v>1466</v>
      </c>
      <c r="AI82" s="30">
        <v>1827</v>
      </c>
      <c r="AJ82" s="30">
        <v>1828</v>
      </c>
    </row>
    <row r="83" spans="2:36" ht="15" customHeight="1">
      <c r="B83" s="194"/>
      <c r="C83" s="194"/>
      <c r="D83" s="136" t="s">
        <v>8</v>
      </c>
      <c r="E83" s="49">
        <f>E82/E76</f>
        <v>0.16024963262965486</v>
      </c>
      <c r="F83" s="50">
        <f t="shared" ref="F83:H83" si="144">F82/F76</f>
        <v>0.14561268148979448</v>
      </c>
      <c r="G83" s="51">
        <f t="shared" si="144"/>
        <v>0.17333992899959261</v>
      </c>
      <c r="H83" s="51">
        <f t="shared" si="144"/>
        <v>0.16197665612866777</v>
      </c>
      <c r="I83" s="49">
        <f>I82/I76</f>
        <v>0.21303731695795938</v>
      </c>
      <c r="J83" s="50">
        <f t="shared" ref="J83:L83" si="145">J82/J76</f>
        <v>0.20925150245856858</v>
      </c>
      <c r="K83" s="51">
        <f t="shared" si="145"/>
        <v>0.22581597991434058</v>
      </c>
      <c r="L83" s="51">
        <f t="shared" si="145"/>
        <v>0.20335738477396553</v>
      </c>
      <c r="M83" s="49">
        <f>M82/M76</f>
        <v>0.15251468691789655</v>
      </c>
      <c r="N83" s="50">
        <f t="shared" ref="N83:P83" si="146">N82/N76</f>
        <v>0.13751868460388639</v>
      </c>
      <c r="O83" s="51">
        <f t="shared" si="146"/>
        <v>0.16465632778096878</v>
      </c>
      <c r="P83" s="51">
        <f t="shared" si="146"/>
        <v>0.15585806056898133</v>
      </c>
      <c r="Q83" s="49">
        <f>Q82/Q76</f>
        <v>0.15396080596191003</v>
      </c>
      <c r="R83" s="50">
        <f t="shared" ref="R83:T83" si="147">R82/R76</f>
        <v>0.13404026178444206</v>
      </c>
      <c r="S83" s="51">
        <f t="shared" si="147"/>
        <v>0.16901144250609643</v>
      </c>
      <c r="T83" s="51">
        <f t="shared" si="147"/>
        <v>0.1598873823812699</v>
      </c>
      <c r="U83" s="49">
        <f>U82/U76</f>
        <v>0.13494719078239112</v>
      </c>
      <c r="V83" s="50">
        <f t="shared" ref="V83:X83" si="148">V82/V76</f>
        <v>0.11858668287177707</v>
      </c>
      <c r="W83" s="51">
        <f t="shared" si="148"/>
        <v>0.1433396245157445</v>
      </c>
      <c r="X83" s="51">
        <f t="shared" si="148"/>
        <v>0.14308065399358524</v>
      </c>
      <c r="Y83" s="49">
        <f>Y82/Y76</f>
        <v>0.152153454384411</v>
      </c>
      <c r="Z83" s="50">
        <f t="shared" ref="Z83:AB83" si="149">Z82/Z76</f>
        <v>0.13765080428954424</v>
      </c>
      <c r="AA83" s="51">
        <f t="shared" si="149"/>
        <v>0.16633941093969146</v>
      </c>
      <c r="AB83" s="51">
        <f t="shared" si="149"/>
        <v>0.15373786767429798</v>
      </c>
      <c r="AC83" s="49">
        <f>AC82/AC76</f>
        <v>0.15472907090123972</v>
      </c>
      <c r="AD83" s="50">
        <f t="shared" ref="AD83:AF83" si="150">AD82/AD76</f>
        <v>0.13996087497776988</v>
      </c>
      <c r="AE83" s="51">
        <f t="shared" si="150"/>
        <v>0.16607159205346517</v>
      </c>
      <c r="AF83" s="51">
        <f t="shared" si="150"/>
        <v>0.15780271018505027</v>
      </c>
      <c r="AG83" s="49">
        <f>AG82/AG76</f>
        <v>0.19224416247466025</v>
      </c>
      <c r="AH83" s="50">
        <f t="shared" ref="AH83:AJ83" si="151">AH82/AH76</f>
        <v>0.19165904039743759</v>
      </c>
      <c r="AI83" s="51">
        <f t="shared" si="151"/>
        <v>0.19928010471204188</v>
      </c>
      <c r="AJ83" s="51">
        <f t="shared" si="151"/>
        <v>0.18613175847673352</v>
      </c>
    </row>
    <row r="84" spans="2:36" ht="15" customHeight="1">
      <c r="B84" s="194" t="s">
        <v>13</v>
      </c>
      <c r="C84" s="195" t="s">
        <v>10</v>
      </c>
      <c r="D84" s="195"/>
      <c r="E84" s="19">
        <f t="shared" ref="E84:H86" si="152">I84+M84+Q84+U84+Y84+AC84+AG84</f>
        <v>122560801</v>
      </c>
      <c r="F84" s="20">
        <f t="shared" si="152"/>
        <v>43525436</v>
      </c>
      <c r="G84" s="21">
        <f t="shared" si="152"/>
        <v>37304123</v>
      </c>
      <c r="H84" s="21">
        <f t="shared" si="152"/>
        <v>41731242</v>
      </c>
      <c r="I84" s="19">
        <f>SUM(J84:L84)</f>
        <v>9833998</v>
      </c>
      <c r="J84" s="20">
        <f>J85+J86</f>
        <v>3121863</v>
      </c>
      <c r="K84" s="21">
        <f t="shared" ref="K84:L84" si="153">K85+K86</f>
        <v>3497079</v>
      </c>
      <c r="L84" s="21">
        <f t="shared" si="153"/>
        <v>3215056</v>
      </c>
      <c r="M84" s="19">
        <f>SUM(N84:P84)</f>
        <v>19328156</v>
      </c>
      <c r="N84" s="20">
        <f>N85+N86</f>
        <v>6932848</v>
      </c>
      <c r="O84" s="21">
        <f t="shared" ref="O84:P84" si="154">O85+O86</f>
        <v>5693716</v>
      </c>
      <c r="P84" s="21">
        <f t="shared" si="154"/>
        <v>6701592</v>
      </c>
      <c r="Q84" s="19">
        <f>SUM(R84:T84)</f>
        <v>19748437</v>
      </c>
      <c r="R84" s="20">
        <f>R85+R86</f>
        <v>7209248</v>
      </c>
      <c r="S84" s="21">
        <f t="shared" ref="S84:T84" si="155">S85+S86</f>
        <v>5831413</v>
      </c>
      <c r="T84" s="21">
        <f t="shared" si="155"/>
        <v>6707776</v>
      </c>
      <c r="U84" s="19">
        <f>SUM(V84:X84)</f>
        <v>19284712</v>
      </c>
      <c r="V84" s="20">
        <f>V85+V86</f>
        <v>7103141</v>
      </c>
      <c r="W84" s="21">
        <f t="shared" ref="W84:X84" si="156">W85+W86</f>
        <v>5635671</v>
      </c>
      <c r="X84" s="21">
        <f t="shared" si="156"/>
        <v>6545900</v>
      </c>
      <c r="Y84" s="19">
        <f>SUM(Z84:AB84)</f>
        <v>20226259</v>
      </c>
      <c r="Z84" s="20">
        <f>Z85+Z86</f>
        <v>7518553</v>
      </c>
      <c r="AA84" s="21">
        <f t="shared" ref="AA84:AB84" si="157">AA85+AA86</f>
        <v>5816223</v>
      </c>
      <c r="AB84" s="21">
        <f t="shared" si="157"/>
        <v>6891483</v>
      </c>
      <c r="AC84" s="19">
        <f>SUM(AD84:AF84)</f>
        <v>19754340</v>
      </c>
      <c r="AD84" s="20">
        <f>AD85+AD86</f>
        <v>7036333</v>
      </c>
      <c r="AE84" s="21">
        <f t="shared" ref="AE84:AF84" si="158">AE85+AE86</f>
        <v>5807140</v>
      </c>
      <c r="AF84" s="21">
        <f t="shared" si="158"/>
        <v>6910867</v>
      </c>
      <c r="AG84" s="19">
        <f>SUM(AH84:AJ84)</f>
        <v>14384899</v>
      </c>
      <c r="AH84" s="20">
        <f>AH85+AH86</f>
        <v>4603450</v>
      </c>
      <c r="AI84" s="21">
        <f t="shared" ref="AI84:AJ84" si="159">AI85+AI86</f>
        <v>5022881</v>
      </c>
      <c r="AJ84" s="21">
        <f t="shared" si="159"/>
        <v>4758568</v>
      </c>
    </row>
    <row r="85" spans="2:36" ht="15" customHeight="1">
      <c r="B85" s="194"/>
      <c r="C85" s="196" t="s">
        <v>11</v>
      </c>
      <c r="D85" s="196"/>
      <c r="E85" s="52">
        <f t="shared" si="152"/>
        <v>121514251</v>
      </c>
      <c r="F85" s="53">
        <f t="shared" si="152"/>
        <v>43135986</v>
      </c>
      <c r="G85" s="54">
        <f t="shared" si="152"/>
        <v>37020323</v>
      </c>
      <c r="H85" s="54">
        <f t="shared" si="152"/>
        <v>41357942</v>
      </c>
      <c r="I85" s="52">
        <f t="shared" ref="I85:I86" si="160">SUM(J85:L85)</f>
        <v>9715148</v>
      </c>
      <c r="J85" s="53">
        <v>3060563</v>
      </c>
      <c r="K85" s="54">
        <v>3472429</v>
      </c>
      <c r="L85" s="54">
        <v>3182156</v>
      </c>
      <c r="M85" s="52">
        <f t="shared" ref="M85:M86" si="161">SUM(N85:P85)</f>
        <v>19107956</v>
      </c>
      <c r="N85" s="53">
        <v>6904248</v>
      </c>
      <c r="O85" s="54">
        <v>5647166</v>
      </c>
      <c r="P85" s="54">
        <v>6556542</v>
      </c>
      <c r="Q85" s="52">
        <f t="shared" ref="Q85:Q86" si="162">SUM(R85:T85)</f>
        <v>19583437</v>
      </c>
      <c r="R85" s="53">
        <v>7107048</v>
      </c>
      <c r="S85" s="54">
        <v>5792813</v>
      </c>
      <c r="T85" s="54">
        <v>6683576</v>
      </c>
      <c r="U85" s="52">
        <f t="shared" ref="U85:U86" si="163">SUM(V85:X85)</f>
        <v>19156712</v>
      </c>
      <c r="V85" s="53">
        <v>7049491</v>
      </c>
      <c r="W85" s="54">
        <v>5579921</v>
      </c>
      <c r="X85" s="54">
        <v>6527300</v>
      </c>
      <c r="Y85" s="52">
        <f t="shared" ref="Y85:Y86" si="164">SUM(Z85:AB85)</f>
        <v>20067559</v>
      </c>
      <c r="Z85" s="53">
        <v>7475203</v>
      </c>
      <c r="AA85" s="54">
        <v>5786673</v>
      </c>
      <c r="AB85" s="54">
        <v>6805683</v>
      </c>
      <c r="AC85" s="52">
        <f t="shared" ref="AC85:AC86" si="165">SUM(AD85:AF85)</f>
        <v>19653190</v>
      </c>
      <c r="AD85" s="53">
        <v>7000933</v>
      </c>
      <c r="AE85" s="54">
        <v>5775290</v>
      </c>
      <c r="AF85" s="54">
        <v>6876967</v>
      </c>
      <c r="AG85" s="52">
        <f t="shared" ref="AG85:AG86" si="166">SUM(AH85:AJ85)</f>
        <v>14230249</v>
      </c>
      <c r="AH85" s="53">
        <v>4538500</v>
      </c>
      <c r="AI85" s="54">
        <v>4966031</v>
      </c>
      <c r="AJ85" s="54">
        <v>4725718</v>
      </c>
    </row>
    <row r="86" spans="2:36" ht="15" customHeight="1">
      <c r="B86" s="194"/>
      <c r="C86" s="197" t="s">
        <v>12</v>
      </c>
      <c r="D86" s="197"/>
      <c r="E86" s="25">
        <f t="shared" si="152"/>
        <v>1046550</v>
      </c>
      <c r="F86" s="26">
        <f t="shared" si="152"/>
        <v>389450</v>
      </c>
      <c r="G86" s="27">
        <f t="shared" si="152"/>
        <v>283800</v>
      </c>
      <c r="H86" s="27">
        <f t="shared" si="152"/>
        <v>373300</v>
      </c>
      <c r="I86" s="25">
        <f t="shared" si="160"/>
        <v>118850</v>
      </c>
      <c r="J86" s="26">
        <v>61300</v>
      </c>
      <c r="K86" s="27">
        <v>24650</v>
      </c>
      <c r="L86" s="27">
        <v>32900</v>
      </c>
      <c r="M86" s="25">
        <f t="shared" si="161"/>
        <v>220200</v>
      </c>
      <c r="N86" s="26">
        <v>28600</v>
      </c>
      <c r="O86" s="27">
        <v>46550</v>
      </c>
      <c r="P86" s="27">
        <v>145050</v>
      </c>
      <c r="Q86" s="25">
        <f t="shared" si="162"/>
        <v>165000</v>
      </c>
      <c r="R86" s="26">
        <v>102200</v>
      </c>
      <c r="S86" s="27">
        <v>38600</v>
      </c>
      <c r="T86" s="27">
        <v>24200</v>
      </c>
      <c r="U86" s="25">
        <f t="shared" si="163"/>
        <v>128000</v>
      </c>
      <c r="V86" s="26">
        <v>53650</v>
      </c>
      <c r="W86" s="27">
        <v>55750</v>
      </c>
      <c r="X86" s="27">
        <v>18600</v>
      </c>
      <c r="Y86" s="25">
        <f t="shared" si="164"/>
        <v>158700</v>
      </c>
      <c r="Z86" s="26">
        <v>43350</v>
      </c>
      <c r="AA86" s="27">
        <v>29550</v>
      </c>
      <c r="AB86" s="27">
        <v>85800</v>
      </c>
      <c r="AC86" s="25">
        <f t="shared" si="165"/>
        <v>101150</v>
      </c>
      <c r="AD86" s="26">
        <v>35400</v>
      </c>
      <c r="AE86" s="27">
        <v>31850</v>
      </c>
      <c r="AF86" s="27">
        <v>33900</v>
      </c>
      <c r="AG86" s="25">
        <f t="shared" si="166"/>
        <v>154650</v>
      </c>
      <c r="AH86" s="26">
        <v>64950</v>
      </c>
      <c r="AI86" s="27">
        <v>56850</v>
      </c>
      <c r="AJ86" s="27">
        <v>32850</v>
      </c>
    </row>
    <row r="87" spans="2:36" ht="15" customHeight="1">
      <c r="B87" s="203" t="s">
        <v>40</v>
      </c>
      <c r="C87" s="203"/>
      <c r="D87" s="203"/>
      <c r="E87" s="203" t="s">
        <v>132</v>
      </c>
      <c r="F87" s="203"/>
      <c r="G87" s="203"/>
      <c r="H87" s="203"/>
      <c r="I87" s="200">
        <v>45193</v>
      </c>
      <c r="J87" s="200"/>
      <c r="K87" s="200"/>
      <c r="L87" s="200"/>
      <c r="M87" s="229">
        <v>45194</v>
      </c>
      <c r="N87" s="230"/>
      <c r="O87" s="230"/>
      <c r="P87" s="231"/>
      <c r="Q87" s="223">
        <v>45195</v>
      </c>
      <c r="R87" s="224"/>
      <c r="S87" s="224"/>
      <c r="T87" s="225"/>
      <c r="U87" s="229">
        <v>45196</v>
      </c>
      <c r="V87" s="230"/>
      <c r="W87" s="230"/>
      <c r="X87" s="231"/>
      <c r="Y87" s="229">
        <v>45197</v>
      </c>
      <c r="Z87" s="230"/>
      <c r="AA87" s="230"/>
      <c r="AB87" s="231"/>
      <c r="AC87" s="229">
        <v>45198</v>
      </c>
      <c r="AD87" s="230"/>
      <c r="AE87" s="230"/>
      <c r="AF87" s="231"/>
      <c r="AG87" s="239">
        <v>45199</v>
      </c>
      <c r="AH87" s="240"/>
      <c r="AI87" s="240"/>
      <c r="AJ87" s="241"/>
    </row>
    <row r="88" spans="2:36" ht="15" customHeight="1">
      <c r="B88" s="201" t="s">
        <v>0</v>
      </c>
      <c r="C88" s="201"/>
      <c r="D88" s="201"/>
      <c r="E88" s="6" t="s">
        <v>15</v>
      </c>
      <c r="F88" s="7" t="s">
        <v>17</v>
      </c>
      <c r="G88" s="137" t="s">
        <v>19</v>
      </c>
      <c r="H88" s="16" t="s">
        <v>21</v>
      </c>
      <c r="I88" s="10" t="s">
        <v>14</v>
      </c>
      <c r="J88" s="11" t="s">
        <v>16</v>
      </c>
      <c r="K88" s="12" t="s">
        <v>18</v>
      </c>
      <c r="L88" s="12" t="s">
        <v>20</v>
      </c>
      <c r="M88" s="10" t="s">
        <v>14</v>
      </c>
      <c r="N88" s="11" t="s">
        <v>16</v>
      </c>
      <c r="O88" s="12" t="s">
        <v>18</v>
      </c>
      <c r="P88" s="12" t="s">
        <v>20</v>
      </c>
      <c r="Q88" s="10" t="s">
        <v>14</v>
      </c>
      <c r="R88" s="11" t="s">
        <v>16</v>
      </c>
      <c r="S88" s="12" t="s">
        <v>18</v>
      </c>
      <c r="T88" s="12" t="s">
        <v>20</v>
      </c>
      <c r="U88" s="10" t="s">
        <v>14</v>
      </c>
      <c r="V88" s="11" t="s">
        <v>16</v>
      </c>
      <c r="W88" s="12" t="s">
        <v>18</v>
      </c>
      <c r="X88" s="12" t="s">
        <v>20</v>
      </c>
      <c r="Y88" s="10" t="s">
        <v>14</v>
      </c>
      <c r="Z88" s="11" t="s">
        <v>16</v>
      </c>
      <c r="AA88" s="12" t="s">
        <v>18</v>
      </c>
      <c r="AB88" s="12" t="s">
        <v>20</v>
      </c>
      <c r="AC88" s="10" t="s">
        <v>14</v>
      </c>
      <c r="AD88" s="11" t="s">
        <v>16</v>
      </c>
      <c r="AE88" s="12" t="s">
        <v>18</v>
      </c>
      <c r="AF88" s="12" t="s">
        <v>20</v>
      </c>
      <c r="AG88" s="10" t="s">
        <v>14</v>
      </c>
      <c r="AH88" s="11" t="s">
        <v>16</v>
      </c>
      <c r="AI88" s="12" t="s">
        <v>18</v>
      </c>
      <c r="AJ88" s="12" t="s">
        <v>20</v>
      </c>
    </row>
    <row r="89" spans="2:36" ht="15" customHeight="1">
      <c r="B89" s="194" t="s">
        <v>9</v>
      </c>
      <c r="C89" s="195" t="s">
        <v>1</v>
      </c>
      <c r="D89" s="195"/>
      <c r="E89" s="19">
        <f t="shared" ref="E89:F91" si="167">I89+M89+Q89+U89+Y89+AC89+AG89</f>
        <v>174649</v>
      </c>
      <c r="F89" s="20">
        <f t="shared" si="167"/>
        <v>55561</v>
      </c>
      <c r="G89" s="21">
        <f t="shared" ref="G89:H89" si="168">K89+O89+S89+W89+AA89+AE89+AI89</f>
        <v>55540</v>
      </c>
      <c r="H89" s="21">
        <f t="shared" si="168"/>
        <v>63548</v>
      </c>
      <c r="I89" s="19">
        <f>SUM(J89:L89)</f>
        <v>19744</v>
      </c>
      <c r="J89" s="20">
        <f>J90+J91</f>
        <v>5916</v>
      </c>
      <c r="K89" s="21">
        <f t="shared" ref="K89:L89" si="169">K90+K91</f>
        <v>6775</v>
      </c>
      <c r="L89" s="21">
        <f t="shared" si="169"/>
        <v>7053</v>
      </c>
      <c r="M89" s="19">
        <f>SUM(N89:P89)</f>
        <v>35368</v>
      </c>
      <c r="N89" s="20">
        <f>N90+N91</f>
        <v>11537</v>
      </c>
      <c r="O89" s="21">
        <f t="shared" ref="O89:P89" si="170">O90+O91</f>
        <v>10512</v>
      </c>
      <c r="P89" s="21">
        <f t="shared" si="170"/>
        <v>13319</v>
      </c>
      <c r="Q89" s="19">
        <f>SUM(R89:T89)</f>
        <v>34214</v>
      </c>
      <c r="R89" s="20">
        <f>R90+R91</f>
        <v>10990</v>
      </c>
      <c r="S89" s="21">
        <f t="shared" ref="S89:T89" si="171">S90+S91</f>
        <v>10193</v>
      </c>
      <c r="T89" s="21">
        <f t="shared" si="171"/>
        <v>13031</v>
      </c>
      <c r="U89" s="19">
        <f>SUM(V89:X89)</f>
        <v>35731</v>
      </c>
      <c r="V89" s="20">
        <f>V90+V91</f>
        <v>11771</v>
      </c>
      <c r="W89" s="21">
        <f t="shared" ref="W89:X89" si="172">W90+W91</f>
        <v>10642</v>
      </c>
      <c r="X89" s="21">
        <f t="shared" si="172"/>
        <v>13318</v>
      </c>
      <c r="Y89" s="19">
        <f>SUM(Z89:AB89)</f>
        <v>16721</v>
      </c>
      <c r="Z89" s="20">
        <f>Z90+Z91</f>
        <v>5143</v>
      </c>
      <c r="AA89" s="21">
        <f t="shared" ref="AA89:AB89" si="173">AA90+AA91</f>
        <v>5656</v>
      </c>
      <c r="AB89" s="21">
        <f t="shared" si="173"/>
        <v>5922</v>
      </c>
      <c r="AC89" s="19">
        <f>SUM(AD89:AF89)</f>
        <v>15019</v>
      </c>
      <c r="AD89" s="20">
        <f>AD90+AD91</f>
        <v>4692</v>
      </c>
      <c r="AE89" s="21">
        <f t="shared" ref="AE89:AF89" si="174">AE90+AE91</f>
        <v>5452</v>
      </c>
      <c r="AF89" s="21">
        <f t="shared" si="174"/>
        <v>4875</v>
      </c>
      <c r="AG89" s="19">
        <f>SUM(AH89:AJ89)</f>
        <v>17852</v>
      </c>
      <c r="AH89" s="20">
        <f>AH90+AH91</f>
        <v>5512</v>
      </c>
      <c r="AI89" s="21">
        <f t="shared" ref="AI89:AJ89" si="175">AI90+AI91</f>
        <v>6310</v>
      </c>
      <c r="AJ89" s="21">
        <f t="shared" si="175"/>
        <v>6030</v>
      </c>
    </row>
    <row r="90" spans="2:36" ht="15" customHeight="1">
      <c r="B90" s="194"/>
      <c r="C90" s="194" t="s">
        <v>2</v>
      </c>
      <c r="D90" s="4" t="s">
        <v>3</v>
      </c>
      <c r="E90" s="22">
        <f t="shared" si="167"/>
        <v>89595</v>
      </c>
      <c r="F90" s="23">
        <f t="shared" si="167"/>
        <v>28990</v>
      </c>
      <c r="G90" s="23">
        <f t="shared" ref="G90:H90" si="176">K90+O90+S90+W90+AA90+AE90+AI90</f>
        <v>28077</v>
      </c>
      <c r="H90" s="23">
        <f t="shared" si="176"/>
        <v>32528</v>
      </c>
      <c r="I90" s="22">
        <f t="shared" ref="I90:I95" si="177">SUM(J90:L90)</f>
        <v>9970</v>
      </c>
      <c r="J90" s="23">
        <v>2939</v>
      </c>
      <c r="K90" s="23">
        <v>3447</v>
      </c>
      <c r="L90" s="24">
        <v>3584</v>
      </c>
      <c r="M90" s="22">
        <f t="shared" ref="M90:M95" si="178">SUM(N90:P90)</f>
        <v>18494</v>
      </c>
      <c r="N90" s="23">
        <v>6165</v>
      </c>
      <c r="O90" s="24">
        <v>5416</v>
      </c>
      <c r="P90" s="24">
        <v>6913</v>
      </c>
      <c r="Q90" s="22">
        <f t="shared" ref="Q90:Q95" si="179">SUM(R90:T90)</f>
        <v>17691</v>
      </c>
      <c r="R90" s="23">
        <v>5836</v>
      </c>
      <c r="S90" s="24">
        <v>5176</v>
      </c>
      <c r="T90" s="24">
        <v>6679</v>
      </c>
      <c r="U90" s="22">
        <f t="shared" ref="U90:U95" si="180">SUM(V90:X90)</f>
        <v>18204</v>
      </c>
      <c r="V90" s="23">
        <v>6221</v>
      </c>
      <c r="W90" s="24">
        <v>5213</v>
      </c>
      <c r="X90" s="24">
        <v>6770</v>
      </c>
      <c r="Y90" s="22">
        <f>SUM(Z90:AB90)</f>
        <v>8235</v>
      </c>
      <c r="Z90" s="23">
        <v>2579</v>
      </c>
      <c r="AA90" s="24">
        <v>2672</v>
      </c>
      <c r="AB90" s="24">
        <v>2984</v>
      </c>
      <c r="AC90" s="22">
        <f t="shared" ref="AC90:AC95" si="181">SUM(AD90:AF90)</f>
        <v>7714</v>
      </c>
      <c r="AD90" s="23">
        <v>2391</v>
      </c>
      <c r="AE90" s="24">
        <v>2847</v>
      </c>
      <c r="AF90" s="24">
        <v>2476</v>
      </c>
      <c r="AG90" s="22">
        <f t="shared" ref="AG90:AG95" si="182">SUM(AH90:AJ90)</f>
        <v>9287</v>
      </c>
      <c r="AH90" s="23">
        <v>2859</v>
      </c>
      <c r="AI90" s="24">
        <v>3306</v>
      </c>
      <c r="AJ90" s="24">
        <v>3122</v>
      </c>
    </row>
    <row r="91" spans="2:36" ht="15" customHeight="1">
      <c r="B91" s="194"/>
      <c r="C91" s="194"/>
      <c r="D91" s="136" t="s">
        <v>4</v>
      </c>
      <c r="E91" s="22">
        <f t="shared" si="167"/>
        <v>85054</v>
      </c>
      <c r="F91" s="26">
        <f t="shared" si="167"/>
        <v>26571</v>
      </c>
      <c r="G91" s="27">
        <f t="shared" ref="G91" si="183">K91+O91+S91+W91+AA91+AE91+AI91</f>
        <v>27463</v>
      </c>
      <c r="H91" s="27">
        <f t="shared" ref="H91" si="184">L91+P91+T91+X91+AB91+AF91+AJ91</f>
        <v>31020</v>
      </c>
      <c r="I91" s="25">
        <f t="shared" si="177"/>
        <v>9774</v>
      </c>
      <c r="J91" s="26">
        <v>2977</v>
      </c>
      <c r="K91" s="26">
        <v>3328</v>
      </c>
      <c r="L91" s="27">
        <v>3469</v>
      </c>
      <c r="M91" s="25">
        <f t="shared" si="178"/>
        <v>16874</v>
      </c>
      <c r="N91" s="26">
        <v>5372</v>
      </c>
      <c r="O91" s="27">
        <v>5096</v>
      </c>
      <c r="P91" s="27">
        <v>6406</v>
      </c>
      <c r="Q91" s="25">
        <f t="shared" si="179"/>
        <v>16523</v>
      </c>
      <c r="R91" s="26">
        <v>5154</v>
      </c>
      <c r="S91" s="27">
        <v>5017</v>
      </c>
      <c r="T91" s="27">
        <v>6352</v>
      </c>
      <c r="U91" s="25">
        <f t="shared" si="180"/>
        <v>17527</v>
      </c>
      <c r="V91" s="26">
        <v>5550</v>
      </c>
      <c r="W91" s="27">
        <v>5429</v>
      </c>
      <c r="X91" s="27">
        <v>6548</v>
      </c>
      <c r="Y91" s="25">
        <f t="shared" ref="Y91:Y95" si="185">SUM(Z91:AB91)</f>
        <v>8486</v>
      </c>
      <c r="Z91" s="26">
        <v>2564</v>
      </c>
      <c r="AA91" s="27">
        <v>2984</v>
      </c>
      <c r="AB91" s="27">
        <v>2938</v>
      </c>
      <c r="AC91" s="25">
        <f t="shared" si="181"/>
        <v>7305</v>
      </c>
      <c r="AD91" s="26">
        <v>2301</v>
      </c>
      <c r="AE91" s="27">
        <v>2605</v>
      </c>
      <c r="AF91" s="27">
        <v>2399</v>
      </c>
      <c r="AG91" s="25">
        <f t="shared" si="182"/>
        <v>8565</v>
      </c>
      <c r="AH91" s="26">
        <v>2653</v>
      </c>
      <c r="AI91" s="27">
        <v>3004</v>
      </c>
      <c r="AJ91" s="27">
        <v>2908</v>
      </c>
    </row>
    <row r="92" spans="2:36" ht="15" customHeight="1">
      <c r="B92" s="194"/>
      <c r="C92" s="202" t="s">
        <v>27</v>
      </c>
      <c r="D92" s="58" t="s">
        <v>28</v>
      </c>
      <c r="E92" s="59">
        <f>SUM(F92:H92)</f>
        <v>137053</v>
      </c>
      <c r="F92" s="60">
        <f>N89+R89+V89+Z89+AD89</f>
        <v>44133</v>
      </c>
      <c r="G92" s="60">
        <f t="shared" ref="G92" si="186">O89+S89+W89+AA89+AE89</f>
        <v>42455</v>
      </c>
      <c r="H92" s="60">
        <f>P89+T89+X89+AB89+AF89</f>
        <v>50465</v>
      </c>
      <c r="I92" s="59">
        <f t="shared" si="177"/>
        <v>0</v>
      </c>
      <c r="J92" s="60"/>
      <c r="K92" s="61"/>
      <c r="L92" s="61"/>
      <c r="M92" s="59">
        <f>SUM(N92:P92)</f>
        <v>0</v>
      </c>
      <c r="N92" s="60"/>
      <c r="O92" s="61"/>
      <c r="P92" s="61"/>
      <c r="Q92" s="59">
        <f t="shared" si="179"/>
        <v>0</v>
      </c>
      <c r="R92" s="60"/>
      <c r="S92" s="61"/>
      <c r="T92" s="61"/>
      <c r="U92" s="59">
        <f>SUM(V92:X92)</f>
        <v>0</v>
      </c>
      <c r="V92" s="60"/>
      <c r="W92" s="61"/>
      <c r="X92" s="61"/>
      <c r="Y92" s="59">
        <f>SUM(Z92:AB92)</f>
        <v>0</v>
      </c>
      <c r="Z92" s="60"/>
      <c r="AA92" s="61"/>
      <c r="AB92" s="61"/>
      <c r="AC92" s="59">
        <f t="shared" si="181"/>
        <v>0</v>
      </c>
      <c r="AD92" s="60"/>
      <c r="AE92" s="61"/>
      <c r="AF92" s="61"/>
      <c r="AG92" s="59">
        <f t="shared" si="182"/>
        <v>0</v>
      </c>
      <c r="AH92" s="60"/>
      <c r="AI92" s="61"/>
      <c r="AJ92" s="61"/>
    </row>
    <row r="93" spans="2:36" ht="15" customHeight="1">
      <c r="B93" s="194"/>
      <c r="C93" s="202"/>
      <c r="D93" s="62" t="s">
        <v>29</v>
      </c>
      <c r="E93" s="63">
        <f>SUM(F93:H93)</f>
        <v>37596</v>
      </c>
      <c r="F93" s="64">
        <f>J89+AH89</f>
        <v>11428</v>
      </c>
      <c r="G93" s="64">
        <f>K89+AI89</f>
        <v>13085</v>
      </c>
      <c r="H93" s="64">
        <f>L89+AJ89</f>
        <v>13083</v>
      </c>
      <c r="I93" s="63">
        <f t="shared" ref="I93:L93" si="187">M89+AK89</f>
        <v>35368</v>
      </c>
      <c r="J93" s="64">
        <f t="shared" si="187"/>
        <v>11537</v>
      </c>
      <c r="K93" s="65">
        <f t="shared" si="187"/>
        <v>10512</v>
      </c>
      <c r="L93" s="65">
        <f t="shared" si="187"/>
        <v>13319</v>
      </c>
      <c r="M93" s="59">
        <f>SUM(N93:P93)</f>
        <v>0</v>
      </c>
      <c r="N93" s="64"/>
      <c r="O93" s="65"/>
      <c r="P93" s="65"/>
      <c r="Q93" s="59">
        <f>SUM(R93:T93)</f>
        <v>0</v>
      </c>
      <c r="R93" s="64"/>
      <c r="S93" s="65"/>
      <c r="T93" s="65"/>
      <c r="U93" s="63">
        <f t="shared" si="180"/>
        <v>0</v>
      </c>
      <c r="V93" s="64"/>
      <c r="W93" s="65"/>
      <c r="X93" s="65"/>
      <c r="Y93" s="63">
        <f t="shared" si="185"/>
        <v>0</v>
      </c>
      <c r="Z93" s="64"/>
      <c r="AA93" s="65"/>
      <c r="AB93" s="65"/>
      <c r="AC93" s="63">
        <f t="shared" si="181"/>
        <v>0</v>
      </c>
      <c r="AD93" s="64"/>
      <c r="AE93" s="65"/>
      <c r="AF93" s="65"/>
      <c r="AG93" s="63">
        <f t="shared" si="182"/>
        <v>0</v>
      </c>
      <c r="AH93" s="64"/>
      <c r="AI93" s="65"/>
      <c r="AJ93" s="65"/>
    </row>
    <row r="94" spans="2:36" ht="15" customHeight="1">
      <c r="B94" s="194"/>
      <c r="C94" s="194" t="s">
        <v>5</v>
      </c>
      <c r="D94" s="4" t="s">
        <v>6</v>
      </c>
      <c r="E94" s="22">
        <f t="shared" ref="E94:E95" si="188">SUM(F94:H94)</f>
        <v>147513</v>
      </c>
      <c r="F94" s="23">
        <f>J94+N94+R94+V94+Z94+AD94+AH94</f>
        <v>47768</v>
      </c>
      <c r="G94" s="23">
        <f t="shared" ref="G94:H95" si="189">K94+O94+S94+W94+AA94+AE94+AI94</f>
        <v>46244</v>
      </c>
      <c r="H94" s="23">
        <f t="shared" si="189"/>
        <v>53501</v>
      </c>
      <c r="I94" s="22">
        <f t="shared" si="177"/>
        <v>15508</v>
      </c>
      <c r="J94" s="23">
        <v>4712</v>
      </c>
      <c r="K94" s="23">
        <v>5185</v>
      </c>
      <c r="L94" s="24">
        <v>5611</v>
      </c>
      <c r="M94" s="22">
        <f t="shared" si="178"/>
        <v>30044</v>
      </c>
      <c r="N94" s="23">
        <v>10023</v>
      </c>
      <c r="O94" s="24">
        <v>8811</v>
      </c>
      <c r="P94" s="24">
        <v>11210</v>
      </c>
      <c r="Q94" s="22">
        <f t="shared" si="179"/>
        <v>29551</v>
      </c>
      <c r="R94" s="23">
        <v>9676</v>
      </c>
      <c r="S94" s="24">
        <v>8617</v>
      </c>
      <c r="T94" s="24">
        <v>11258</v>
      </c>
      <c r="U94" s="22">
        <f t="shared" si="180"/>
        <v>31169</v>
      </c>
      <c r="V94" s="23">
        <v>10508</v>
      </c>
      <c r="W94" s="24">
        <v>9158</v>
      </c>
      <c r="X94" s="24">
        <v>11503</v>
      </c>
      <c r="Y94" s="22">
        <f t="shared" si="185"/>
        <v>14083</v>
      </c>
      <c r="Z94" s="23">
        <v>4365</v>
      </c>
      <c r="AA94" s="24">
        <v>4749</v>
      </c>
      <c r="AB94" s="139">
        <v>4969</v>
      </c>
      <c r="AC94" s="22">
        <f t="shared" si="181"/>
        <v>12472</v>
      </c>
      <c r="AD94" s="23">
        <v>3904</v>
      </c>
      <c r="AE94" s="24">
        <v>4546</v>
      </c>
      <c r="AF94" s="24">
        <v>4022</v>
      </c>
      <c r="AG94" s="22">
        <f t="shared" si="182"/>
        <v>14686</v>
      </c>
      <c r="AH94" s="23">
        <v>4580</v>
      </c>
      <c r="AI94" s="24">
        <v>5178</v>
      </c>
      <c r="AJ94" s="24">
        <v>4928</v>
      </c>
    </row>
    <row r="95" spans="2:36" ht="15" customHeight="1">
      <c r="B95" s="194"/>
      <c r="C95" s="194"/>
      <c r="D95" s="5" t="s">
        <v>7</v>
      </c>
      <c r="E95" s="28">
        <f t="shared" si="188"/>
        <v>27136</v>
      </c>
      <c r="F95" s="29">
        <f>J95+N95+R95+V95+Z95+AD95+AH95</f>
        <v>7793</v>
      </c>
      <c r="G95" s="29">
        <f t="shared" si="189"/>
        <v>9296</v>
      </c>
      <c r="H95" s="29">
        <f>L95+P95+T95+X95+AB95+AF95+AJ95</f>
        <v>10047</v>
      </c>
      <c r="I95" s="28">
        <f t="shared" si="177"/>
        <v>4236</v>
      </c>
      <c r="J95" s="29">
        <v>1204</v>
      </c>
      <c r="K95" s="29">
        <v>1590</v>
      </c>
      <c r="L95" s="30">
        <v>1442</v>
      </c>
      <c r="M95" s="28">
        <f t="shared" si="178"/>
        <v>5324</v>
      </c>
      <c r="N95" s="29">
        <v>1514</v>
      </c>
      <c r="O95" s="30">
        <v>1701</v>
      </c>
      <c r="P95" s="30">
        <v>2109</v>
      </c>
      <c r="Q95" s="28">
        <f t="shared" si="179"/>
        <v>4663</v>
      </c>
      <c r="R95" s="29">
        <v>1314</v>
      </c>
      <c r="S95" s="27">
        <v>1576</v>
      </c>
      <c r="T95" s="30">
        <v>1773</v>
      </c>
      <c r="U95" s="28">
        <f t="shared" si="180"/>
        <v>4562</v>
      </c>
      <c r="V95" s="29">
        <v>1263</v>
      </c>
      <c r="W95" s="30">
        <v>1484</v>
      </c>
      <c r="X95" s="30">
        <v>1815</v>
      </c>
      <c r="Y95" s="28">
        <f t="shared" si="185"/>
        <v>2638</v>
      </c>
      <c r="Z95" s="29">
        <v>778</v>
      </c>
      <c r="AA95" s="30">
        <v>907</v>
      </c>
      <c r="AB95" s="140">
        <v>953</v>
      </c>
      <c r="AC95" s="28">
        <f t="shared" si="181"/>
        <v>2547</v>
      </c>
      <c r="AD95" s="29">
        <v>788</v>
      </c>
      <c r="AE95" s="30">
        <v>906</v>
      </c>
      <c r="AF95" s="30">
        <v>853</v>
      </c>
      <c r="AG95" s="28">
        <f t="shared" si="182"/>
        <v>3166</v>
      </c>
      <c r="AH95" s="29">
        <v>932</v>
      </c>
      <c r="AI95" s="30">
        <v>1132</v>
      </c>
      <c r="AJ95" s="30">
        <v>1102</v>
      </c>
    </row>
    <row r="96" spans="2:36" ht="15" customHeight="1">
      <c r="B96" s="194"/>
      <c r="C96" s="194"/>
      <c r="D96" s="136" t="s">
        <v>8</v>
      </c>
      <c r="E96" s="49">
        <f>E95/E89</f>
        <v>0.15537449398507863</v>
      </c>
      <c r="F96" s="50">
        <f>F95/F89</f>
        <v>0.14026025449505949</v>
      </c>
      <c r="G96" s="51">
        <f t="shared" ref="G96" si="190">G95/G89</f>
        <v>0.16737486496218942</v>
      </c>
      <c r="H96" s="51">
        <f t="shared" ref="H96" si="191">L96+P96+T96+X96+AB96</f>
        <v>0.79606447861055296</v>
      </c>
      <c r="I96" s="49">
        <f>I95/I89</f>
        <v>0.21454619124797406</v>
      </c>
      <c r="J96" s="50">
        <f t="shared" ref="J96:L96" si="192">J95/J89</f>
        <v>0.20351588911426641</v>
      </c>
      <c r="K96" s="51">
        <f t="shared" si="192"/>
        <v>0.23468634686346865</v>
      </c>
      <c r="L96" s="51">
        <f t="shared" si="192"/>
        <v>0.20445200623848009</v>
      </c>
      <c r="M96" s="49">
        <f>M95/M89</f>
        <v>0.1505315539470708</v>
      </c>
      <c r="N96" s="50">
        <f t="shared" ref="N96:P96" si="193">N95/N89</f>
        <v>0.13122995579440064</v>
      </c>
      <c r="O96" s="51">
        <f t="shared" si="193"/>
        <v>0.16181506849315069</v>
      </c>
      <c r="P96" s="51">
        <f t="shared" si="193"/>
        <v>0.15834522111269614</v>
      </c>
      <c r="Q96" s="49">
        <f>Q95/Q89</f>
        <v>0.13628923832349329</v>
      </c>
      <c r="R96" s="50">
        <f t="shared" ref="R96:T96" si="194">R95/R89</f>
        <v>0.11956323930846224</v>
      </c>
      <c r="S96" s="51">
        <f t="shared" si="194"/>
        <v>0.15461591288138918</v>
      </c>
      <c r="T96" s="51">
        <f t="shared" si="194"/>
        <v>0.13606016422377407</v>
      </c>
      <c r="U96" s="49">
        <f>U95/U89</f>
        <v>0.12767624751616244</v>
      </c>
      <c r="V96" s="50">
        <f t="shared" ref="V96:X96" si="195">V95/V89</f>
        <v>0.10729759578625435</v>
      </c>
      <c r="W96" s="51">
        <f t="shared" si="195"/>
        <v>0.13944747227964668</v>
      </c>
      <c r="X96" s="51">
        <f t="shared" si="195"/>
        <v>0.13628172398257996</v>
      </c>
      <c r="Y96" s="49">
        <f>Y95/Y89</f>
        <v>0.1577656838705819</v>
      </c>
      <c r="Z96" s="50">
        <f t="shared" ref="Z96:AB96" si="196">Z95/Z89</f>
        <v>0.15127357573400738</v>
      </c>
      <c r="AA96" s="51">
        <f t="shared" si="196"/>
        <v>0.16036067892503536</v>
      </c>
      <c r="AB96" s="51">
        <f t="shared" si="196"/>
        <v>0.16092536305302263</v>
      </c>
      <c r="AC96" s="49">
        <f>AC95/AC89</f>
        <v>0.16958519209001932</v>
      </c>
      <c r="AD96" s="50">
        <f t="shared" ref="AD96:AF96" si="197">AD95/AD89</f>
        <v>0.1679454390451833</v>
      </c>
      <c r="AE96" s="51">
        <f t="shared" si="197"/>
        <v>0.16617754952311078</v>
      </c>
      <c r="AF96" s="51">
        <f t="shared" si="197"/>
        <v>0.17497435897435898</v>
      </c>
      <c r="AG96" s="49">
        <f>AG95/AG89</f>
        <v>0.17734707595787585</v>
      </c>
      <c r="AH96" s="50">
        <f t="shared" ref="AH96:AJ96" si="198">AH95/AH89</f>
        <v>0.1690856313497823</v>
      </c>
      <c r="AI96" s="51">
        <f t="shared" si="198"/>
        <v>0.17939778129952458</v>
      </c>
      <c r="AJ96" s="51">
        <f t="shared" si="198"/>
        <v>0.18275290215588724</v>
      </c>
    </row>
    <row r="97" spans="2:36" ht="15" customHeight="1">
      <c r="B97" s="194" t="s">
        <v>13</v>
      </c>
      <c r="C97" s="195" t="s">
        <v>10</v>
      </c>
      <c r="D97" s="195"/>
      <c r="E97" s="19">
        <f>I97+M97+Q97+U97+Y97+AC97+AG97</f>
        <v>97038104</v>
      </c>
      <c r="F97" s="20">
        <f>J97+N97+R97+V97+Z97+AD97+AH97</f>
        <v>34434915</v>
      </c>
      <c r="G97" s="20">
        <f t="shared" ref="G97:H97" si="199">K97+O97+S97+W97+AA97+AE97+AI97</f>
        <v>30502932</v>
      </c>
      <c r="H97" s="20">
        <f t="shared" si="199"/>
        <v>32100257</v>
      </c>
      <c r="I97" s="19">
        <f>SUM(J97:L97)</f>
        <v>10278590</v>
      </c>
      <c r="J97" s="20">
        <f>J98+J99</f>
        <v>3440997</v>
      </c>
      <c r="K97" s="21">
        <f t="shared" ref="K97:L97" si="200">K98+K99</f>
        <v>3503988</v>
      </c>
      <c r="L97" s="21">
        <f t="shared" si="200"/>
        <v>3333605</v>
      </c>
      <c r="M97" s="19">
        <f>SUM(N97:P97)</f>
        <v>19726661</v>
      </c>
      <c r="N97" s="20">
        <f>N98+N99</f>
        <v>7106787</v>
      </c>
      <c r="O97" s="21">
        <f t="shared" ref="O97:P97" si="201">O98+O99</f>
        <v>5801310</v>
      </c>
      <c r="P97" s="21">
        <f t="shared" si="201"/>
        <v>6818564</v>
      </c>
      <c r="Q97" s="19">
        <f>SUM(R97:T97)</f>
        <v>19156082</v>
      </c>
      <c r="R97" s="20">
        <f>R98+R99</f>
        <v>6828945</v>
      </c>
      <c r="S97" s="21">
        <f t="shared" ref="S97:T97" si="202">S98+S99</f>
        <v>5617317</v>
      </c>
      <c r="T97" s="21">
        <f t="shared" si="202"/>
        <v>6709820</v>
      </c>
      <c r="U97" s="19">
        <f>SUM(V97:X97)</f>
        <v>19895653</v>
      </c>
      <c r="V97" s="20">
        <f>V98+V99</f>
        <v>7425354</v>
      </c>
      <c r="W97" s="21">
        <f t="shared" ref="W97:X97" si="203">W98+W99</f>
        <v>5659163</v>
      </c>
      <c r="X97" s="21">
        <f t="shared" si="203"/>
        <v>6811136</v>
      </c>
      <c r="Y97" s="19">
        <f>SUM(Z97:AB97)</f>
        <v>9119213</v>
      </c>
      <c r="Z97" s="20">
        <f>Z98+Z99</f>
        <v>3221575</v>
      </c>
      <c r="AA97" s="21">
        <f t="shared" ref="AA97:AB97" si="204">AA98+AA99</f>
        <v>2944645</v>
      </c>
      <c r="AB97" s="21">
        <f t="shared" si="204"/>
        <v>2952993</v>
      </c>
      <c r="AC97" s="19">
        <f>SUM(AD97:AF97)</f>
        <v>8630483</v>
      </c>
      <c r="AD97" s="20">
        <f>AD98+AD99</f>
        <v>2909157</v>
      </c>
      <c r="AE97" s="21">
        <f t="shared" ref="AE97:AF97" si="205">AE98+AE99</f>
        <v>3251153</v>
      </c>
      <c r="AF97" s="21">
        <f t="shared" si="205"/>
        <v>2470173</v>
      </c>
      <c r="AG97" s="19">
        <f>SUM(AH97:AJ97)</f>
        <v>10231422</v>
      </c>
      <c r="AH97" s="20">
        <f>AH98+AH99</f>
        <v>3502100</v>
      </c>
      <c r="AI97" s="21">
        <f t="shared" ref="AI97:AJ97" si="206">AI98+AI99</f>
        <v>3725356</v>
      </c>
      <c r="AJ97" s="21">
        <f t="shared" si="206"/>
        <v>3003966</v>
      </c>
    </row>
    <row r="98" spans="2:36" ht="15" customHeight="1">
      <c r="B98" s="194"/>
      <c r="C98" s="196" t="s">
        <v>11</v>
      </c>
      <c r="D98" s="196"/>
      <c r="E98" s="52">
        <f t="shared" ref="E98:E99" si="207">I98+M98+Q98+U98+Y98+AC98+AG98</f>
        <v>95751554</v>
      </c>
      <c r="F98" s="53">
        <f>J98+N98+R98+V98+Z98+AD98+AH98</f>
        <v>33947565</v>
      </c>
      <c r="G98" s="54">
        <f t="shared" ref="G98:G99" si="208">K98+O98+S98+W98+AA98+AE98+AI98</f>
        <v>30119182</v>
      </c>
      <c r="H98" s="54">
        <f t="shared" ref="H98:H99" si="209">L98+P98+T98+X98+AB98+AF98+AJ98</f>
        <v>31684807</v>
      </c>
      <c r="I98" s="52">
        <f t="shared" ref="I98:I99" si="210">SUM(J98:L98)</f>
        <v>9941040</v>
      </c>
      <c r="J98" s="53">
        <v>3271547</v>
      </c>
      <c r="K98" s="54">
        <v>3467238</v>
      </c>
      <c r="L98" s="54">
        <v>3202255</v>
      </c>
      <c r="M98" s="52">
        <f>SUM(N98:P98)</f>
        <v>19652911</v>
      </c>
      <c r="N98" s="53">
        <v>7080187</v>
      </c>
      <c r="O98" s="54">
        <v>5773660</v>
      </c>
      <c r="P98" s="54">
        <v>6799064</v>
      </c>
      <c r="Q98" s="52">
        <f t="shared" ref="Q98:Q99" si="211">SUM(R98:T98)</f>
        <v>19012332</v>
      </c>
      <c r="R98" s="53">
        <v>6786295</v>
      </c>
      <c r="S98" s="54">
        <v>5539717</v>
      </c>
      <c r="T98" s="54">
        <v>6686320</v>
      </c>
      <c r="U98" s="52">
        <f t="shared" ref="U98:U99" si="212">SUM(V98:X98)</f>
        <v>19710953</v>
      </c>
      <c r="V98" s="53">
        <v>7377804</v>
      </c>
      <c r="W98" s="54">
        <v>5639513</v>
      </c>
      <c r="X98" s="54">
        <v>6693636</v>
      </c>
      <c r="Y98" s="52">
        <f t="shared" ref="Y98:Y99" si="213">SUM(Z98:AB98)</f>
        <v>8973863</v>
      </c>
      <c r="Z98" s="53">
        <v>3161975</v>
      </c>
      <c r="AA98" s="54">
        <v>2893395</v>
      </c>
      <c r="AB98" s="54">
        <v>2918493</v>
      </c>
      <c r="AC98" s="52">
        <f t="shared" ref="AC98:AC99" si="214">SUM(AD98:AF98)</f>
        <v>8454233</v>
      </c>
      <c r="AD98" s="53">
        <v>2837307</v>
      </c>
      <c r="AE98" s="54">
        <v>3186303</v>
      </c>
      <c r="AF98" s="54">
        <v>2430623</v>
      </c>
      <c r="AG98" s="52">
        <f t="shared" ref="AG98:AG99" si="215">SUM(AH98:AJ98)</f>
        <v>10006222</v>
      </c>
      <c r="AH98" s="53">
        <v>3432450</v>
      </c>
      <c r="AI98" s="54">
        <v>3619356</v>
      </c>
      <c r="AJ98" s="54">
        <v>2954416</v>
      </c>
    </row>
    <row r="99" spans="2:36" ht="15" customHeight="1">
      <c r="B99" s="194"/>
      <c r="C99" s="197" t="s">
        <v>12</v>
      </c>
      <c r="D99" s="197"/>
      <c r="E99" s="25">
        <f t="shared" si="207"/>
        <v>1286550</v>
      </c>
      <c r="F99" s="26">
        <f t="shared" ref="F99" si="216">J99+N99+R99+V99+Z99+AD99+AH99</f>
        <v>487350</v>
      </c>
      <c r="G99" s="27">
        <f t="shared" si="208"/>
        <v>383750</v>
      </c>
      <c r="H99" s="27">
        <f t="shared" si="209"/>
        <v>415450</v>
      </c>
      <c r="I99" s="25">
        <f t="shared" si="210"/>
        <v>337550</v>
      </c>
      <c r="J99" s="26">
        <v>169450</v>
      </c>
      <c r="K99" s="27">
        <v>36750</v>
      </c>
      <c r="L99" s="27">
        <v>131350</v>
      </c>
      <c r="M99" s="25">
        <f>SUM(N99:P99)</f>
        <v>73750</v>
      </c>
      <c r="N99" s="26">
        <v>26600</v>
      </c>
      <c r="O99" s="27">
        <v>27650</v>
      </c>
      <c r="P99" s="27">
        <v>19500</v>
      </c>
      <c r="Q99" s="25">
        <f t="shared" si="211"/>
        <v>143750</v>
      </c>
      <c r="R99" s="26">
        <v>42650</v>
      </c>
      <c r="S99" s="27">
        <v>77600</v>
      </c>
      <c r="T99" s="27">
        <v>23500</v>
      </c>
      <c r="U99" s="25">
        <f t="shared" si="212"/>
        <v>184700</v>
      </c>
      <c r="V99" s="26">
        <v>47550</v>
      </c>
      <c r="W99" s="27">
        <v>19650</v>
      </c>
      <c r="X99" s="27">
        <v>117500</v>
      </c>
      <c r="Y99" s="25">
        <f t="shared" si="213"/>
        <v>145350</v>
      </c>
      <c r="Z99" s="26">
        <v>59600</v>
      </c>
      <c r="AA99" s="27">
        <v>51250</v>
      </c>
      <c r="AB99" s="27">
        <v>34500</v>
      </c>
      <c r="AC99" s="25">
        <f t="shared" si="214"/>
        <v>176250</v>
      </c>
      <c r="AD99" s="26">
        <v>71850</v>
      </c>
      <c r="AE99" s="27">
        <v>64850</v>
      </c>
      <c r="AF99" s="27">
        <v>39550</v>
      </c>
      <c r="AG99" s="25">
        <f t="shared" si="215"/>
        <v>225200</v>
      </c>
      <c r="AH99" s="26">
        <v>69650</v>
      </c>
      <c r="AI99" s="27">
        <v>106000</v>
      </c>
      <c r="AJ99" s="27">
        <v>49550</v>
      </c>
    </row>
  </sheetData>
  <mergeCells count="120">
    <mergeCell ref="U87:X87"/>
    <mergeCell ref="Y87:AB87"/>
    <mergeCell ref="B88:D88"/>
    <mergeCell ref="B89:B96"/>
    <mergeCell ref="C89:D89"/>
    <mergeCell ref="C90:C91"/>
    <mergeCell ref="C92:C93"/>
    <mergeCell ref="C94:C96"/>
    <mergeCell ref="B97:B99"/>
    <mergeCell ref="C97:D97"/>
    <mergeCell ref="C98:D98"/>
    <mergeCell ref="C99:D99"/>
    <mergeCell ref="B84:B86"/>
    <mergeCell ref="C84:D84"/>
    <mergeCell ref="C85:D85"/>
    <mergeCell ref="C86:D86"/>
    <mergeCell ref="B87:D87"/>
    <mergeCell ref="E87:H87"/>
    <mergeCell ref="AG74:AJ74"/>
    <mergeCell ref="B75:D75"/>
    <mergeCell ref="B76:B83"/>
    <mergeCell ref="C76:D76"/>
    <mergeCell ref="C77:C78"/>
    <mergeCell ref="C79:C80"/>
    <mergeCell ref="C81:C83"/>
    <mergeCell ref="I74:L74"/>
    <mergeCell ref="M74:P74"/>
    <mergeCell ref="Q74:T74"/>
    <mergeCell ref="U74:X74"/>
    <mergeCell ref="Y74:AB74"/>
    <mergeCell ref="AC74:AF74"/>
    <mergeCell ref="AC87:AF87"/>
    <mergeCell ref="AG87:AJ87"/>
    <mergeCell ref="I87:L87"/>
    <mergeCell ref="M87:P87"/>
    <mergeCell ref="Q87:T87"/>
    <mergeCell ref="B71:B73"/>
    <mergeCell ref="C71:D71"/>
    <mergeCell ref="C72:D72"/>
    <mergeCell ref="C73:D73"/>
    <mergeCell ref="B74:D74"/>
    <mergeCell ref="E74:H74"/>
    <mergeCell ref="AG61:AJ61"/>
    <mergeCell ref="B62:D62"/>
    <mergeCell ref="B63:B70"/>
    <mergeCell ref="C63:D63"/>
    <mergeCell ref="C64:C65"/>
    <mergeCell ref="C66:C67"/>
    <mergeCell ref="C68:C70"/>
    <mergeCell ref="I61:L61"/>
    <mergeCell ref="M61:P61"/>
    <mergeCell ref="Q61:T61"/>
    <mergeCell ref="U61:X61"/>
    <mergeCell ref="Y61:AB61"/>
    <mergeCell ref="AC61:AF61"/>
    <mergeCell ref="B58:B60"/>
    <mergeCell ref="C58:D58"/>
    <mergeCell ref="C59:D59"/>
    <mergeCell ref="C60:D60"/>
    <mergeCell ref="B61:D61"/>
    <mergeCell ref="E61:H61"/>
    <mergeCell ref="AG48:AJ48"/>
    <mergeCell ref="B49:D49"/>
    <mergeCell ref="B50:B57"/>
    <mergeCell ref="C50:D50"/>
    <mergeCell ref="C51:C52"/>
    <mergeCell ref="C53:C54"/>
    <mergeCell ref="C55:C57"/>
    <mergeCell ref="I48:L48"/>
    <mergeCell ref="M48:P48"/>
    <mergeCell ref="Q48:T48"/>
    <mergeCell ref="U48:X48"/>
    <mergeCell ref="Y48:AB48"/>
    <mergeCell ref="AC48:AF48"/>
    <mergeCell ref="B45:B47"/>
    <mergeCell ref="C45:D45"/>
    <mergeCell ref="C46:D46"/>
    <mergeCell ref="C47:D47"/>
    <mergeCell ref="B48:D48"/>
    <mergeCell ref="E48:H48"/>
    <mergeCell ref="B36:D36"/>
    <mergeCell ref="B37:B44"/>
    <mergeCell ref="C37:D37"/>
    <mergeCell ref="C38:C39"/>
    <mergeCell ref="C40:C41"/>
    <mergeCell ref="C42:C44"/>
    <mergeCell ref="I35:L35"/>
    <mergeCell ref="M35:P35"/>
    <mergeCell ref="Q35:T35"/>
    <mergeCell ref="B28:B30"/>
    <mergeCell ref="C28:D28"/>
    <mergeCell ref="C29:D29"/>
    <mergeCell ref="C30:D30"/>
    <mergeCell ref="B33:H33"/>
    <mergeCell ref="B35:D35"/>
    <mergeCell ref="E35:H35"/>
    <mergeCell ref="B14:B16"/>
    <mergeCell ref="C14:D14"/>
    <mergeCell ref="C15:D15"/>
    <mergeCell ref="C16:D16"/>
    <mergeCell ref="B19:D19"/>
    <mergeCell ref="B20:B27"/>
    <mergeCell ref="C20:D20"/>
    <mergeCell ref="C21:C22"/>
    <mergeCell ref="C23:C24"/>
    <mergeCell ref="C25:C27"/>
    <mergeCell ref="U4:X4"/>
    <mergeCell ref="Y4:AB4"/>
    <mergeCell ref="B5:D5"/>
    <mergeCell ref="B6:B13"/>
    <mergeCell ref="C6:D6"/>
    <mergeCell ref="C7:C8"/>
    <mergeCell ref="C9:C10"/>
    <mergeCell ref="C11:C13"/>
    <mergeCell ref="B2:H2"/>
    <mergeCell ref="B4:D4"/>
    <mergeCell ref="E4:H4"/>
    <mergeCell ref="I4:L4"/>
    <mergeCell ref="M4:P4"/>
    <mergeCell ref="Q4:T4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AJ99"/>
  <sheetViews>
    <sheetView zoomScale="90" zoomScaleNormal="90" workbookViewId="0">
      <pane xSplit="8" topLeftCell="I1" activePane="topRight" state="frozen"/>
      <selection activeCell="H106" sqref="H106"/>
      <selection pane="topRight" activeCell="H106" sqref="H106"/>
    </sheetView>
  </sheetViews>
  <sheetFormatPr defaultRowHeight="15" customHeight="1"/>
  <cols>
    <col min="1" max="1" width="1" style="1" customWidth="1"/>
    <col min="2" max="2" width="11.5" style="1" customWidth="1"/>
    <col min="3" max="4" width="9" style="1"/>
    <col min="5" max="5" width="12.875" style="2" bestFit="1" customWidth="1"/>
    <col min="6" max="6" width="12" style="2" bestFit="1" customWidth="1"/>
    <col min="7" max="8" width="11.5" style="2" bestFit="1" customWidth="1"/>
    <col min="9" max="9" width="10.625" style="1" bestFit="1" customWidth="1"/>
    <col min="10" max="12" width="9.625" style="1" bestFit="1" customWidth="1"/>
    <col min="13" max="13" width="10.625" style="1" bestFit="1" customWidth="1"/>
    <col min="14" max="16" width="9.625" style="1" bestFit="1" customWidth="1"/>
    <col min="17" max="17" width="10.625" style="1" bestFit="1" customWidth="1"/>
    <col min="18" max="20" width="9.625" style="1" bestFit="1" customWidth="1"/>
    <col min="21" max="21" width="10.625" style="1" bestFit="1" customWidth="1"/>
    <col min="22" max="24" width="9.625" style="1" bestFit="1" customWidth="1"/>
    <col min="25" max="25" width="10.625" style="1" bestFit="1" customWidth="1"/>
    <col min="26" max="26" width="10.5" style="1" bestFit="1" customWidth="1"/>
    <col min="27" max="28" width="9.625" style="1" bestFit="1" customWidth="1"/>
    <col min="29" max="29" width="10.625" style="1" bestFit="1" customWidth="1"/>
    <col min="30" max="30" width="9.625" style="1" bestFit="1" customWidth="1"/>
    <col min="31" max="31" width="10.5" style="1" bestFit="1" customWidth="1"/>
    <col min="32" max="32" width="9.625" style="1" bestFit="1" customWidth="1"/>
    <col min="33" max="33" width="10.625" style="1" bestFit="1" customWidth="1"/>
    <col min="34" max="36" width="9.625" style="1" bestFit="1" customWidth="1"/>
    <col min="37" max="16384" width="9" style="1"/>
  </cols>
  <sheetData>
    <row r="1" spans="2:28" ht="7.5" customHeight="1" thickBot="1"/>
    <row r="2" spans="2:28" ht="27" thickTop="1" thickBot="1">
      <c r="B2" s="209" t="s">
        <v>134</v>
      </c>
      <c r="C2" s="210"/>
      <c r="D2" s="210"/>
      <c r="E2" s="210"/>
      <c r="F2" s="210"/>
      <c r="G2" s="210"/>
      <c r="H2" s="211"/>
    </row>
    <row r="3" spans="2:28" ht="15" customHeight="1" thickTop="1" thickBot="1"/>
    <row r="4" spans="2:28" ht="15" customHeight="1">
      <c r="B4" s="218" t="s">
        <v>40</v>
      </c>
      <c r="C4" s="219"/>
      <c r="D4" s="219"/>
      <c r="E4" s="219" t="s">
        <v>140</v>
      </c>
      <c r="F4" s="219"/>
      <c r="G4" s="219"/>
      <c r="H4" s="220"/>
      <c r="I4" s="214" t="s">
        <v>141</v>
      </c>
      <c r="J4" s="215"/>
      <c r="K4" s="215"/>
      <c r="L4" s="216"/>
      <c r="M4" s="214" t="s">
        <v>137</v>
      </c>
      <c r="N4" s="215"/>
      <c r="O4" s="215"/>
      <c r="P4" s="216"/>
      <c r="Q4" s="214" t="s">
        <v>143</v>
      </c>
      <c r="R4" s="215"/>
      <c r="S4" s="215"/>
      <c r="T4" s="216"/>
      <c r="U4" s="214" t="s">
        <v>138</v>
      </c>
      <c r="V4" s="215"/>
      <c r="W4" s="215"/>
      <c r="X4" s="216"/>
      <c r="Y4" s="214" t="s">
        <v>145</v>
      </c>
      <c r="Z4" s="215"/>
      <c r="AA4" s="215"/>
      <c r="AB4" s="216"/>
    </row>
    <row r="5" spans="2:28" ht="15" customHeight="1">
      <c r="B5" s="217" t="s">
        <v>0</v>
      </c>
      <c r="C5" s="201"/>
      <c r="D5" s="201"/>
      <c r="E5" s="6" t="s">
        <v>15</v>
      </c>
      <c r="F5" s="7" t="s">
        <v>17</v>
      </c>
      <c r="G5" s="143" t="s">
        <v>19</v>
      </c>
      <c r="H5" s="16" t="s">
        <v>21</v>
      </c>
      <c r="I5" s="17" t="s">
        <v>14</v>
      </c>
      <c r="J5" s="11" t="s">
        <v>16</v>
      </c>
      <c r="K5" s="12" t="s">
        <v>18</v>
      </c>
      <c r="L5" s="18" t="s">
        <v>20</v>
      </c>
      <c r="M5" s="17" t="s">
        <v>14</v>
      </c>
      <c r="N5" s="11" t="s">
        <v>16</v>
      </c>
      <c r="O5" s="12" t="s">
        <v>18</v>
      </c>
      <c r="P5" s="18" t="s">
        <v>20</v>
      </c>
      <c r="Q5" s="17" t="s">
        <v>14</v>
      </c>
      <c r="R5" s="11" t="s">
        <v>16</v>
      </c>
      <c r="S5" s="12" t="s">
        <v>18</v>
      </c>
      <c r="T5" s="18" t="s">
        <v>20</v>
      </c>
      <c r="U5" s="17" t="s">
        <v>14</v>
      </c>
      <c r="V5" s="11" t="s">
        <v>16</v>
      </c>
      <c r="W5" s="12" t="s">
        <v>18</v>
      </c>
      <c r="X5" s="18" t="s">
        <v>20</v>
      </c>
      <c r="Y5" s="17" t="s">
        <v>14</v>
      </c>
      <c r="Z5" s="11" t="s">
        <v>16</v>
      </c>
      <c r="AA5" s="12" t="s">
        <v>18</v>
      </c>
      <c r="AB5" s="18" t="s">
        <v>20</v>
      </c>
    </row>
    <row r="6" spans="2:28" ht="15" customHeight="1">
      <c r="B6" s="206" t="s">
        <v>9</v>
      </c>
      <c r="C6" s="195" t="s">
        <v>1</v>
      </c>
      <c r="D6" s="195"/>
      <c r="E6" s="19">
        <f>I6+M6+Q6+U6+Y6</f>
        <v>969434</v>
      </c>
      <c r="F6" s="20">
        <f t="shared" ref="F6:H12" si="0">J6+N6+R6+V6+Z6</f>
        <v>303419</v>
      </c>
      <c r="G6" s="21">
        <f t="shared" si="0"/>
        <v>305559</v>
      </c>
      <c r="H6" s="31">
        <f t="shared" si="0"/>
        <v>360456</v>
      </c>
      <c r="I6" s="32">
        <f>E37</f>
        <v>199491</v>
      </c>
      <c r="J6" s="20">
        <f>F37</f>
        <v>62017</v>
      </c>
      <c r="K6" s="21">
        <f t="shared" ref="J6:L16" si="1">G37</f>
        <v>64399</v>
      </c>
      <c r="L6" s="33">
        <f t="shared" si="1"/>
        <v>73075</v>
      </c>
      <c r="M6" s="32">
        <f>E50</f>
        <v>215264</v>
      </c>
      <c r="N6" s="20">
        <f t="shared" ref="N6:P16" si="2">F50</f>
        <v>67137</v>
      </c>
      <c r="O6" s="21">
        <f t="shared" si="2"/>
        <v>67593</v>
      </c>
      <c r="P6" s="33">
        <f t="shared" si="2"/>
        <v>80534</v>
      </c>
      <c r="Q6" s="32">
        <f>E63</f>
        <v>231481</v>
      </c>
      <c r="R6" s="20">
        <f t="shared" ref="R6:T16" si="3">F63</f>
        <v>73527</v>
      </c>
      <c r="S6" s="21">
        <f t="shared" si="3"/>
        <v>72229</v>
      </c>
      <c r="T6" s="33">
        <f t="shared" si="3"/>
        <v>85725</v>
      </c>
      <c r="U6" s="32">
        <f>E76</f>
        <v>229760</v>
      </c>
      <c r="V6" s="20">
        <f t="shared" ref="V6:X16" si="4">F76</f>
        <v>71515</v>
      </c>
      <c r="W6" s="21">
        <f t="shared" si="4"/>
        <v>71940</v>
      </c>
      <c r="X6" s="33">
        <f t="shared" si="4"/>
        <v>86305</v>
      </c>
      <c r="Y6" s="32">
        <f>E89</f>
        <v>93438</v>
      </c>
      <c r="Z6" s="20">
        <f t="shared" ref="Z6:AB16" si="5">F89</f>
        <v>29223</v>
      </c>
      <c r="AA6" s="21">
        <f t="shared" si="5"/>
        <v>29398</v>
      </c>
      <c r="AB6" s="33">
        <f t="shared" si="5"/>
        <v>34817</v>
      </c>
    </row>
    <row r="7" spans="2:28" ht="15" customHeight="1">
      <c r="B7" s="206"/>
      <c r="C7" s="194" t="s">
        <v>2</v>
      </c>
      <c r="D7" s="4" t="s">
        <v>3</v>
      </c>
      <c r="E7" s="22">
        <f t="shared" ref="E7:F12" si="6">I7+M7+Q7+U7+Y7</f>
        <v>499715</v>
      </c>
      <c r="F7" s="23">
        <f>J7+N7+R7+V7+Z7</f>
        <v>158653</v>
      </c>
      <c r="G7" s="24">
        <f t="shared" si="0"/>
        <v>156457</v>
      </c>
      <c r="H7" s="34">
        <f t="shared" si="0"/>
        <v>184605</v>
      </c>
      <c r="I7" s="35">
        <f t="shared" ref="I7:I16" si="7">E38</f>
        <v>102934</v>
      </c>
      <c r="J7" s="23">
        <f>F38</f>
        <v>32293</v>
      </c>
      <c r="K7" s="24">
        <f t="shared" si="1"/>
        <v>33313</v>
      </c>
      <c r="L7" s="36">
        <f t="shared" si="1"/>
        <v>37328</v>
      </c>
      <c r="M7" s="35">
        <f t="shared" ref="M7:M16" si="8">E51</f>
        <v>110777</v>
      </c>
      <c r="N7" s="23">
        <f t="shared" si="2"/>
        <v>34998</v>
      </c>
      <c r="O7" s="24">
        <f t="shared" si="2"/>
        <v>34462</v>
      </c>
      <c r="P7" s="36">
        <f t="shared" si="2"/>
        <v>41317</v>
      </c>
      <c r="Q7" s="35">
        <f t="shared" ref="Q7:Q16" si="9">E64</f>
        <v>119361</v>
      </c>
      <c r="R7" s="23">
        <f t="shared" si="3"/>
        <v>38733</v>
      </c>
      <c r="S7" s="24">
        <f t="shared" si="3"/>
        <v>36865</v>
      </c>
      <c r="T7" s="36">
        <f t="shared" si="3"/>
        <v>43763</v>
      </c>
      <c r="U7" s="35">
        <f t="shared" ref="U7:U16" si="10">E77</f>
        <v>118496</v>
      </c>
      <c r="V7" s="23">
        <f t="shared" si="4"/>
        <v>37517</v>
      </c>
      <c r="W7" s="24">
        <f t="shared" si="4"/>
        <v>36673</v>
      </c>
      <c r="X7" s="36">
        <f t="shared" si="4"/>
        <v>44306</v>
      </c>
      <c r="Y7" s="35">
        <f t="shared" ref="Y7:Y16" si="11">E90</f>
        <v>48147</v>
      </c>
      <c r="Z7" s="23">
        <f t="shared" si="5"/>
        <v>15112</v>
      </c>
      <c r="AA7" s="24">
        <f t="shared" si="5"/>
        <v>15144</v>
      </c>
      <c r="AB7" s="36">
        <f t="shared" si="5"/>
        <v>17891</v>
      </c>
    </row>
    <row r="8" spans="2:28" ht="15" customHeight="1">
      <c r="B8" s="206"/>
      <c r="C8" s="194"/>
      <c r="D8" s="142" t="s">
        <v>4</v>
      </c>
      <c r="E8" s="25">
        <f t="shared" si="6"/>
        <v>469719</v>
      </c>
      <c r="F8" s="26">
        <f t="shared" si="6"/>
        <v>144766</v>
      </c>
      <c r="G8" s="27">
        <f t="shared" si="0"/>
        <v>149102</v>
      </c>
      <c r="H8" s="37">
        <f t="shared" si="0"/>
        <v>175851</v>
      </c>
      <c r="I8" s="38">
        <f t="shared" si="7"/>
        <v>96557</v>
      </c>
      <c r="J8" s="26">
        <f t="shared" si="1"/>
        <v>29724</v>
      </c>
      <c r="K8" s="27">
        <f t="shared" si="1"/>
        <v>31086</v>
      </c>
      <c r="L8" s="39">
        <f t="shared" si="1"/>
        <v>35747</v>
      </c>
      <c r="M8" s="38">
        <f t="shared" si="8"/>
        <v>104487</v>
      </c>
      <c r="N8" s="26">
        <f>F52</f>
        <v>32139</v>
      </c>
      <c r="O8" s="27">
        <f t="shared" si="2"/>
        <v>33131</v>
      </c>
      <c r="P8" s="39">
        <f t="shared" si="2"/>
        <v>39217</v>
      </c>
      <c r="Q8" s="38">
        <f t="shared" si="9"/>
        <v>112120</v>
      </c>
      <c r="R8" s="26">
        <f t="shared" si="3"/>
        <v>34794</v>
      </c>
      <c r="S8" s="27">
        <f t="shared" si="3"/>
        <v>35364</v>
      </c>
      <c r="T8" s="39">
        <f t="shared" si="3"/>
        <v>41962</v>
      </c>
      <c r="U8" s="38">
        <f t="shared" si="10"/>
        <v>111264</v>
      </c>
      <c r="V8" s="26">
        <f t="shared" si="4"/>
        <v>33998</v>
      </c>
      <c r="W8" s="27">
        <f t="shared" si="4"/>
        <v>35267</v>
      </c>
      <c r="X8" s="39">
        <f t="shared" si="4"/>
        <v>41999</v>
      </c>
      <c r="Y8" s="38">
        <f t="shared" si="11"/>
        <v>45291</v>
      </c>
      <c r="Z8" s="26">
        <f t="shared" si="5"/>
        <v>14111</v>
      </c>
      <c r="AA8" s="27">
        <f t="shared" si="5"/>
        <v>14254</v>
      </c>
      <c r="AB8" s="39">
        <f t="shared" si="5"/>
        <v>16926</v>
      </c>
    </row>
    <row r="9" spans="2:28" ht="15" customHeight="1">
      <c r="B9" s="206"/>
      <c r="C9" s="202" t="s">
        <v>27</v>
      </c>
      <c r="D9" s="58" t="s">
        <v>28</v>
      </c>
      <c r="E9" s="59">
        <f>I9+M9+Q9+U9+Y9</f>
        <v>752136</v>
      </c>
      <c r="F9" s="60">
        <f>J9+N9+R9+V9+Z9</f>
        <v>239582</v>
      </c>
      <c r="G9" s="61">
        <f t="shared" si="0"/>
        <v>229912</v>
      </c>
      <c r="H9" s="66">
        <f t="shared" si="0"/>
        <v>282642</v>
      </c>
      <c r="I9" s="68">
        <f t="shared" si="7"/>
        <v>150194</v>
      </c>
      <c r="J9" s="60">
        <f t="shared" si="1"/>
        <v>46919</v>
      </c>
      <c r="K9" s="61">
        <f t="shared" si="1"/>
        <v>47382</v>
      </c>
      <c r="L9" s="69">
        <f t="shared" si="1"/>
        <v>55893</v>
      </c>
      <c r="M9" s="68">
        <f t="shared" si="8"/>
        <v>168371</v>
      </c>
      <c r="N9" s="60">
        <f>F53</f>
        <v>53690</v>
      </c>
      <c r="O9" s="61">
        <f t="shared" si="2"/>
        <v>51311</v>
      </c>
      <c r="P9" s="69">
        <f t="shared" si="2"/>
        <v>63370</v>
      </c>
      <c r="Q9" s="68">
        <f t="shared" si="9"/>
        <v>182244</v>
      </c>
      <c r="R9" s="60">
        <f t="shared" si="3"/>
        <v>59191</v>
      </c>
      <c r="S9" s="61">
        <f t="shared" si="3"/>
        <v>54967</v>
      </c>
      <c r="T9" s="69">
        <f t="shared" si="3"/>
        <v>68086</v>
      </c>
      <c r="U9" s="68">
        <f t="shared" si="10"/>
        <v>179738</v>
      </c>
      <c r="V9" s="60">
        <f t="shared" si="4"/>
        <v>57157</v>
      </c>
      <c r="W9" s="61">
        <f t="shared" si="4"/>
        <v>54465</v>
      </c>
      <c r="X9" s="69">
        <f t="shared" si="4"/>
        <v>68116</v>
      </c>
      <c r="Y9" s="68">
        <f t="shared" si="11"/>
        <v>71589</v>
      </c>
      <c r="Z9" s="60">
        <f t="shared" si="5"/>
        <v>22625</v>
      </c>
      <c r="AA9" s="61">
        <f t="shared" si="5"/>
        <v>21787</v>
      </c>
      <c r="AB9" s="69">
        <f t="shared" si="5"/>
        <v>27177</v>
      </c>
    </row>
    <row r="10" spans="2:28" ht="15" customHeight="1">
      <c r="B10" s="206"/>
      <c r="C10" s="202"/>
      <c r="D10" s="62" t="s">
        <v>29</v>
      </c>
      <c r="E10" s="63">
        <f>I10+M10+Q10+U10+Y10</f>
        <v>217298</v>
      </c>
      <c r="F10" s="64">
        <f t="shared" si="6"/>
        <v>63837</v>
      </c>
      <c r="G10" s="65">
        <f t="shared" si="0"/>
        <v>75647</v>
      </c>
      <c r="H10" s="67">
        <f t="shared" si="0"/>
        <v>77814</v>
      </c>
      <c r="I10" s="70">
        <f t="shared" si="7"/>
        <v>49297</v>
      </c>
      <c r="J10" s="64">
        <f t="shared" si="1"/>
        <v>15098</v>
      </c>
      <c r="K10" s="65">
        <f t="shared" si="1"/>
        <v>17017</v>
      </c>
      <c r="L10" s="71">
        <f t="shared" si="1"/>
        <v>17182</v>
      </c>
      <c r="M10" s="70">
        <f t="shared" si="8"/>
        <v>46893</v>
      </c>
      <c r="N10" s="64">
        <f t="shared" si="2"/>
        <v>13447</v>
      </c>
      <c r="O10" s="65">
        <f t="shared" si="2"/>
        <v>16282</v>
      </c>
      <c r="P10" s="71">
        <f t="shared" si="2"/>
        <v>17164</v>
      </c>
      <c r="Q10" s="70">
        <f t="shared" si="9"/>
        <v>49237</v>
      </c>
      <c r="R10" s="64">
        <f t="shared" si="3"/>
        <v>14336</v>
      </c>
      <c r="S10" s="65">
        <f t="shared" si="3"/>
        <v>17262</v>
      </c>
      <c r="T10" s="71">
        <f t="shared" si="3"/>
        <v>17639</v>
      </c>
      <c r="U10" s="70">
        <f t="shared" si="10"/>
        <v>50022</v>
      </c>
      <c r="V10" s="64">
        <f t="shared" si="4"/>
        <v>14358</v>
      </c>
      <c r="W10" s="65">
        <f t="shared" si="4"/>
        <v>17475</v>
      </c>
      <c r="X10" s="71">
        <f t="shared" si="4"/>
        <v>18189</v>
      </c>
      <c r="Y10" s="70">
        <f t="shared" si="11"/>
        <v>21849</v>
      </c>
      <c r="Z10" s="64">
        <f t="shared" si="5"/>
        <v>6598</v>
      </c>
      <c r="AA10" s="65">
        <f>G93</f>
        <v>7611</v>
      </c>
      <c r="AB10" s="71">
        <f>H93</f>
        <v>7640</v>
      </c>
    </row>
    <row r="11" spans="2:28" ht="15" customHeight="1">
      <c r="B11" s="206"/>
      <c r="C11" s="194" t="s">
        <v>5</v>
      </c>
      <c r="D11" s="4" t="s">
        <v>6</v>
      </c>
      <c r="E11" s="22">
        <f t="shared" si="6"/>
        <v>803869</v>
      </c>
      <c r="F11" s="23">
        <f t="shared" si="6"/>
        <v>256229</v>
      </c>
      <c r="G11" s="24">
        <f t="shared" si="0"/>
        <v>248219</v>
      </c>
      <c r="H11" s="34">
        <f t="shared" si="0"/>
        <v>299421</v>
      </c>
      <c r="I11" s="35">
        <f t="shared" si="7"/>
        <v>164378</v>
      </c>
      <c r="J11" s="23">
        <f t="shared" si="1"/>
        <v>51856</v>
      </c>
      <c r="K11" s="24">
        <f t="shared" si="1"/>
        <v>52139</v>
      </c>
      <c r="L11" s="36">
        <f t="shared" si="1"/>
        <v>60383</v>
      </c>
      <c r="M11" s="35">
        <f t="shared" si="8"/>
        <v>177436</v>
      </c>
      <c r="N11" s="23">
        <f t="shared" si="2"/>
        <v>56448</v>
      </c>
      <c r="O11" s="24">
        <f t="shared" si="2"/>
        <v>54376</v>
      </c>
      <c r="P11" s="36">
        <f t="shared" si="2"/>
        <v>66612</v>
      </c>
      <c r="Q11" s="35">
        <f t="shared" si="9"/>
        <v>193857</v>
      </c>
      <c r="R11" s="23">
        <f t="shared" si="3"/>
        <v>62841</v>
      </c>
      <c r="S11" s="24">
        <f t="shared" si="3"/>
        <v>59241</v>
      </c>
      <c r="T11" s="36">
        <f t="shared" si="3"/>
        <v>71775</v>
      </c>
      <c r="U11" s="35">
        <f t="shared" si="10"/>
        <v>191071</v>
      </c>
      <c r="V11" s="23">
        <f t="shared" si="4"/>
        <v>60463</v>
      </c>
      <c r="W11" s="24">
        <f t="shared" si="4"/>
        <v>58720</v>
      </c>
      <c r="X11" s="36">
        <f t="shared" si="4"/>
        <v>71888</v>
      </c>
      <c r="Y11" s="35">
        <f t="shared" si="11"/>
        <v>77127</v>
      </c>
      <c r="Z11" s="23">
        <f t="shared" si="5"/>
        <v>24621</v>
      </c>
      <c r="AA11" s="24">
        <f t="shared" si="5"/>
        <v>23743</v>
      </c>
      <c r="AB11" s="36">
        <f t="shared" si="5"/>
        <v>28763</v>
      </c>
    </row>
    <row r="12" spans="2:28" ht="15" customHeight="1">
      <c r="B12" s="206"/>
      <c r="C12" s="194"/>
      <c r="D12" s="5" t="s">
        <v>7</v>
      </c>
      <c r="E12" s="28">
        <f t="shared" si="6"/>
        <v>165565</v>
      </c>
      <c r="F12" s="29">
        <f t="shared" si="6"/>
        <v>47190</v>
      </c>
      <c r="G12" s="30">
        <f t="shared" si="0"/>
        <v>57340</v>
      </c>
      <c r="H12" s="40">
        <f t="shared" si="0"/>
        <v>61035</v>
      </c>
      <c r="I12" s="41">
        <f t="shared" si="7"/>
        <v>35113</v>
      </c>
      <c r="J12" s="29">
        <f t="shared" si="1"/>
        <v>10161</v>
      </c>
      <c r="K12" s="30">
        <f t="shared" si="1"/>
        <v>12260</v>
      </c>
      <c r="L12" s="42">
        <f t="shared" si="1"/>
        <v>12692</v>
      </c>
      <c r="M12" s="41">
        <f t="shared" si="8"/>
        <v>37828</v>
      </c>
      <c r="N12" s="29">
        <f t="shared" si="2"/>
        <v>10689</v>
      </c>
      <c r="O12" s="30">
        <f t="shared" si="2"/>
        <v>13217</v>
      </c>
      <c r="P12" s="42">
        <f t="shared" si="2"/>
        <v>13922</v>
      </c>
      <c r="Q12" s="41">
        <f t="shared" si="9"/>
        <v>37624</v>
      </c>
      <c r="R12" s="29">
        <f t="shared" si="3"/>
        <v>10686</v>
      </c>
      <c r="S12" s="30">
        <f t="shared" si="3"/>
        <v>12988</v>
      </c>
      <c r="T12" s="42">
        <f t="shared" si="3"/>
        <v>13950</v>
      </c>
      <c r="U12" s="41">
        <f t="shared" si="10"/>
        <v>38689</v>
      </c>
      <c r="V12" s="29">
        <f t="shared" si="4"/>
        <v>11052</v>
      </c>
      <c r="W12" s="30">
        <f t="shared" si="4"/>
        <v>13220</v>
      </c>
      <c r="X12" s="42">
        <f t="shared" si="4"/>
        <v>14417</v>
      </c>
      <c r="Y12" s="41">
        <f t="shared" si="11"/>
        <v>16311</v>
      </c>
      <c r="Z12" s="29">
        <f t="shared" si="5"/>
        <v>4602</v>
      </c>
      <c r="AA12" s="30">
        <f t="shared" si="5"/>
        <v>5655</v>
      </c>
      <c r="AB12" s="42">
        <f t="shared" si="5"/>
        <v>6054</v>
      </c>
    </row>
    <row r="13" spans="2:28" ht="15" customHeight="1">
      <c r="B13" s="206"/>
      <c r="C13" s="194"/>
      <c r="D13" s="142" t="s">
        <v>8</v>
      </c>
      <c r="E13" s="49">
        <f>E12/E6</f>
        <v>0.17078522106713814</v>
      </c>
      <c r="F13" s="50">
        <f t="shared" ref="F13:H13" si="12">F12/F6</f>
        <v>0.1555275048695039</v>
      </c>
      <c r="G13" s="51">
        <f t="shared" si="12"/>
        <v>0.18765606642252397</v>
      </c>
      <c r="H13" s="72">
        <f t="shared" si="12"/>
        <v>0.16932718556495105</v>
      </c>
      <c r="I13" s="73">
        <f t="shared" si="7"/>
        <v>0.17601295296529668</v>
      </c>
      <c r="J13" s="50">
        <f t="shared" si="1"/>
        <v>0.16384217230759307</v>
      </c>
      <c r="K13" s="51">
        <f t="shared" si="1"/>
        <v>0.19037562695072904</v>
      </c>
      <c r="L13" s="74">
        <f t="shared" si="1"/>
        <v>0.17368457064659595</v>
      </c>
      <c r="M13" s="73">
        <f t="shared" si="8"/>
        <v>0.17572840790842872</v>
      </c>
      <c r="N13" s="50">
        <f t="shared" si="2"/>
        <v>0.15921176102596185</v>
      </c>
      <c r="O13" s="51">
        <f t="shared" si="2"/>
        <v>0.19553799949698933</v>
      </c>
      <c r="P13" s="74">
        <f t="shared" si="2"/>
        <v>0.17287108550425906</v>
      </c>
      <c r="Q13" s="73">
        <f t="shared" si="9"/>
        <v>0.1625360180749176</v>
      </c>
      <c r="R13" s="50">
        <f t="shared" si="3"/>
        <v>0.14533436696723653</v>
      </c>
      <c r="S13" s="51">
        <f t="shared" si="3"/>
        <v>0.1798169710227194</v>
      </c>
      <c r="T13" s="74">
        <f t="shared" si="3"/>
        <v>0.16272965879265092</v>
      </c>
      <c r="U13" s="73">
        <f t="shared" si="10"/>
        <v>0.16838875348189414</v>
      </c>
      <c r="V13" s="50">
        <f t="shared" si="4"/>
        <v>0.15454100538348597</v>
      </c>
      <c r="W13" s="51">
        <f t="shared" si="4"/>
        <v>0.18376424798443147</v>
      </c>
      <c r="X13" s="74">
        <f t="shared" si="4"/>
        <v>0.1670471003997451</v>
      </c>
      <c r="Y13" s="73">
        <f t="shared" si="11"/>
        <v>0.17456495216079113</v>
      </c>
      <c r="Z13" s="50">
        <f t="shared" si="5"/>
        <v>0.15747869828559696</v>
      </c>
      <c r="AA13" s="51">
        <f t="shared" si="5"/>
        <v>0.192360024491462</v>
      </c>
      <c r="AB13" s="74">
        <f t="shared" si="5"/>
        <v>0.53708736373989674</v>
      </c>
    </row>
    <row r="14" spans="2:28" ht="15" customHeight="1">
      <c r="B14" s="206" t="s">
        <v>13</v>
      </c>
      <c r="C14" s="195" t="s">
        <v>10</v>
      </c>
      <c r="D14" s="195"/>
      <c r="E14" s="19">
        <v>563825503</v>
      </c>
      <c r="F14" s="154">
        <v>194234777</v>
      </c>
      <c r="G14" s="156">
        <v>174430526</v>
      </c>
      <c r="H14" s="157">
        <v>195160200</v>
      </c>
      <c r="I14" s="32">
        <f t="shared" si="7"/>
        <v>0</v>
      </c>
      <c r="J14" s="20">
        <f t="shared" si="1"/>
        <v>0</v>
      </c>
      <c r="K14" s="21">
        <f t="shared" si="1"/>
        <v>0</v>
      </c>
      <c r="L14" s="33">
        <f t="shared" si="1"/>
        <v>0</v>
      </c>
      <c r="M14" s="32">
        <f t="shared" si="8"/>
        <v>0</v>
      </c>
      <c r="N14" s="20">
        <f t="shared" si="2"/>
        <v>0</v>
      </c>
      <c r="O14" s="21">
        <f t="shared" si="2"/>
        <v>0</v>
      </c>
      <c r="P14" s="33">
        <f t="shared" si="2"/>
        <v>0</v>
      </c>
      <c r="Q14" s="32">
        <f t="shared" si="9"/>
        <v>0</v>
      </c>
      <c r="R14" s="20">
        <f t="shared" si="3"/>
        <v>0</v>
      </c>
      <c r="S14" s="21">
        <f t="shared" si="3"/>
        <v>0</v>
      </c>
      <c r="T14" s="33">
        <f t="shared" si="3"/>
        <v>0</v>
      </c>
      <c r="U14" s="32">
        <f t="shared" si="10"/>
        <v>0</v>
      </c>
      <c r="V14" s="20">
        <f t="shared" si="4"/>
        <v>0</v>
      </c>
      <c r="W14" s="21">
        <f t="shared" si="4"/>
        <v>0</v>
      </c>
      <c r="X14" s="33">
        <f t="shared" si="4"/>
        <v>0</v>
      </c>
      <c r="Y14" s="32">
        <f t="shared" si="11"/>
        <v>0</v>
      </c>
      <c r="Z14" s="20">
        <f t="shared" si="5"/>
        <v>0</v>
      </c>
      <c r="AA14" s="21">
        <f t="shared" si="5"/>
        <v>0</v>
      </c>
      <c r="AB14" s="33">
        <f t="shared" si="5"/>
        <v>0</v>
      </c>
    </row>
    <row r="15" spans="2:28" ht="15" customHeight="1">
      <c r="B15" s="206"/>
      <c r="C15" s="196" t="s">
        <v>11</v>
      </c>
      <c r="D15" s="196"/>
      <c r="E15" s="52">
        <v>553367003</v>
      </c>
      <c r="F15" s="53">
        <v>190559577</v>
      </c>
      <c r="G15" s="54">
        <v>171584126</v>
      </c>
      <c r="H15" s="55">
        <v>191223300</v>
      </c>
      <c r="I15" s="56">
        <f t="shared" si="7"/>
        <v>0</v>
      </c>
      <c r="J15" s="53">
        <f t="shared" si="1"/>
        <v>0</v>
      </c>
      <c r="K15" s="54">
        <f t="shared" si="1"/>
        <v>0</v>
      </c>
      <c r="L15" s="57">
        <f t="shared" si="1"/>
        <v>0</v>
      </c>
      <c r="M15" s="56">
        <f t="shared" si="8"/>
        <v>0</v>
      </c>
      <c r="N15" s="53">
        <f t="shared" si="2"/>
        <v>0</v>
      </c>
      <c r="O15" s="54">
        <f t="shared" si="2"/>
        <v>0</v>
      </c>
      <c r="P15" s="57">
        <f t="shared" si="2"/>
        <v>0</v>
      </c>
      <c r="Q15" s="56">
        <f t="shared" si="9"/>
        <v>0</v>
      </c>
      <c r="R15" s="53">
        <f t="shared" si="3"/>
        <v>0</v>
      </c>
      <c r="S15" s="54">
        <f t="shared" si="3"/>
        <v>0</v>
      </c>
      <c r="T15" s="57">
        <f t="shared" si="3"/>
        <v>0</v>
      </c>
      <c r="U15" s="56">
        <f t="shared" si="10"/>
        <v>0</v>
      </c>
      <c r="V15" s="53">
        <f t="shared" si="4"/>
        <v>0</v>
      </c>
      <c r="W15" s="54">
        <f t="shared" si="4"/>
        <v>0</v>
      </c>
      <c r="X15" s="57">
        <f t="shared" si="4"/>
        <v>0</v>
      </c>
      <c r="Y15" s="56">
        <f t="shared" si="11"/>
        <v>0</v>
      </c>
      <c r="Z15" s="53">
        <f t="shared" si="5"/>
        <v>0</v>
      </c>
      <c r="AA15" s="54">
        <f t="shared" si="5"/>
        <v>0</v>
      </c>
      <c r="AB15" s="57">
        <f t="shared" si="5"/>
        <v>0</v>
      </c>
    </row>
    <row r="16" spans="2:28" ht="15" customHeight="1" thickBot="1">
      <c r="B16" s="207"/>
      <c r="C16" s="208" t="s">
        <v>12</v>
      </c>
      <c r="D16" s="208"/>
      <c r="E16" s="43">
        <v>10458500</v>
      </c>
      <c r="F16" s="44">
        <v>3675200</v>
      </c>
      <c r="G16" s="45">
        <v>2846400</v>
      </c>
      <c r="H16" s="46">
        <v>3936900</v>
      </c>
      <c r="I16" s="47">
        <f t="shared" si="7"/>
        <v>0</v>
      </c>
      <c r="J16" s="44">
        <f t="shared" si="1"/>
        <v>0</v>
      </c>
      <c r="K16" s="45">
        <f t="shared" si="1"/>
        <v>0</v>
      </c>
      <c r="L16" s="48">
        <f t="shared" si="1"/>
        <v>0</v>
      </c>
      <c r="M16" s="47">
        <f t="shared" si="8"/>
        <v>0</v>
      </c>
      <c r="N16" s="44">
        <f t="shared" si="2"/>
        <v>0</v>
      </c>
      <c r="O16" s="45">
        <f t="shared" si="2"/>
        <v>0</v>
      </c>
      <c r="P16" s="48">
        <f t="shared" si="2"/>
        <v>0</v>
      </c>
      <c r="Q16" s="47">
        <f t="shared" si="9"/>
        <v>0</v>
      </c>
      <c r="R16" s="44">
        <f t="shared" si="3"/>
        <v>0</v>
      </c>
      <c r="S16" s="45">
        <f t="shared" si="3"/>
        <v>0</v>
      </c>
      <c r="T16" s="48">
        <f t="shared" si="3"/>
        <v>0</v>
      </c>
      <c r="U16" s="47">
        <f t="shared" si="10"/>
        <v>0</v>
      </c>
      <c r="V16" s="44">
        <f t="shared" si="4"/>
        <v>0</v>
      </c>
      <c r="W16" s="45">
        <f t="shared" si="4"/>
        <v>0</v>
      </c>
      <c r="X16" s="48">
        <f t="shared" si="4"/>
        <v>0</v>
      </c>
      <c r="Y16" s="47">
        <f t="shared" si="11"/>
        <v>0</v>
      </c>
      <c r="Z16" s="44">
        <f t="shared" si="5"/>
        <v>0</v>
      </c>
      <c r="AA16" s="45">
        <f t="shared" si="5"/>
        <v>0</v>
      </c>
      <c r="AB16" s="48">
        <f t="shared" si="5"/>
        <v>0</v>
      </c>
    </row>
    <row r="18" spans="2:9" ht="15" customHeight="1" thickBot="1">
      <c r="B18" s="1" t="s">
        <v>22</v>
      </c>
    </row>
    <row r="19" spans="2:9" ht="15" customHeight="1">
      <c r="B19" s="212" t="s">
        <v>0</v>
      </c>
      <c r="C19" s="213"/>
      <c r="D19" s="213"/>
      <c r="E19" s="13" t="s">
        <v>15</v>
      </c>
      <c r="F19" s="14" t="s">
        <v>17</v>
      </c>
      <c r="G19" s="144" t="s">
        <v>19</v>
      </c>
      <c r="H19" s="15" t="s">
        <v>21</v>
      </c>
    </row>
    <row r="20" spans="2:9" ht="15" customHeight="1">
      <c r="B20" s="206" t="s">
        <v>9</v>
      </c>
      <c r="C20" s="195" t="s">
        <v>1</v>
      </c>
      <c r="D20" s="195"/>
      <c r="E20" s="19">
        <f t="shared" ref="E20:F22" si="13">E6/31</f>
        <v>31272.064516129034</v>
      </c>
      <c r="F20" s="20">
        <f t="shared" si="13"/>
        <v>9787.7096774193542</v>
      </c>
      <c r="G20" s="20">
        <f t="shared" ref="G20:H20" si="14">G6/31</f>
        <v>9856.7419354838712</v>
      </c>
      <c r="H20" s="33">
        <f t="shared" si="14"/>
        <v>11627.612903225807</v>
      </c>
      <c r="I20" s="8"/>
    </row>
    <row r="21" spans="2:9" ht="15" customHeight="1">
      <c r="B21" s="206"/>
      <c r="C21" s="194" t="s">
        <v>2</v>
      </c>
      <c r="D21" s="4" t="s">
        <v>3</v>
      </c>
      <c r="E21" s="158">
        <f t="shared" si="13"/>
        <v>16119.838709677419</v>
      </c>
      <c r="F21" s="23">
        <f t="shared" si="13"/>
        <v>5117.8387096774195</v>
      </c>
      <c r="G21" s="24">
        <f t="shared" ref="G21:H21" si="15">G7/31</f>
        <v>5047</v>
      </c>
      <c r="H21" s="36">
        <f t="shared" si="15"/>
        <v>5955</v>
      </c>
      <c r="I21" s="8"/>
    </row>
    <row r="22" spans="2:9" ht="15" customHeight="1">
      <c r="B22" s="206"/>
      <c r="C22" s="194"/>
      <c r="D22" s="142" t="s">
        <v>4</v>
      </c>
      <c r="E22" s="25">
        <f t="shared" si="13"/>
        <v>15152.225806451614</v>
      </c>
      <c r="F22" s="26">
        <f t="shared" si="13"/>
        <v>4669.8709677419356</v>
      </c>
      <c r="G22" s="27">
        <f t="shared" ref="G22:H22" si="16">G8/31</f>
        <v>4809.7419354838712</v>
      </c>
      <c r="H22" s="39">
        <f t="shared" si="16"/>
        <v>5672.6129032258068</v>
      </c>
      <c r="I22" s="8"/>
    </row>
    <row r="23" spans="2:9" ht="15" customHeight="1">
      <c r="B23" s="206"/>
      <c r="C23" s="202" t="s">
        <v>27</v>
      </c>
      <c r="D23" s="58" t="s">
        <v>28</v>
      </c>
      <c r="E23" s="59">
        <f>E9/$I$23</f>
        <v>34188</v>
      </c>
      <c r="F23" s="60">
        <f>F9/$I$23</f>
        <v>10890.09090909091</v>
      </c>
      <c r="G23" s="61">
        <f>G9/$I$23</f>
        <v>10450.545454545454</v>
      </c>
      <c r="H23" s="69">
        <f>H9/$I$23</f>
        <v>12847.363636363636</v>
      </c>
      <c r="I23" s="8">
        <v>22</v>
      </c>
    </row>
    <row r="24" spans="2:9" ht="15" customHeight="1">
      <c r="B24" s="206"/>
      <c r="C24" s="202"/>
      <c r="D24" s="62" t="s">
        <v>29</v>
      </c>
      <c r="E24" s="63">
        <f>E10/$I$24</f>
        <v>24144.222222222223</v>
      </c>
      <c r="F24" s="64">
        <f>F10/$I$24</f>
        <v>7093</v>
      </c>
      <c r="G24" s="65">
        <f>G10/$I$24</f>
        <v>8405.2222222222226</v>
      </c>
      <c r="H24" s="71">
        <f>H10/$I$24</f>
        <v>8646</v>
      </c>
      <c r="I24" s="8">
        <v>9</v>
      </c>
    </row>
    <row r="25" spans="2:9" ht="15" customHeight="1">
      <c r="B25" s="206"/>
      <c r="C25" s="194" t="s">
        <v>5</v>
      </c>
      <c r="D25" s="4" t="s">
        <v>6</v>
      </c>
      <c r="E25" s="22">
        <f>E11/31</f>
        <v>25931.258064516129</v>
      </c>
      <c r="F25" s="23">
        <f>F11/31</f>
        <v>8265.4516129032254</v>
      </c>
      <c r="G25" s="23">
        <f t="shared" ref="G25:H25" si="17">G11/31</f>
        <v>8007.0645161290322</v>
      </c>
      <c r="H25" s="36">
        <f t="shared" si="17"/>
        <v>9658.7419354838712</v>
      </c>
      <c r="I25" s="8"/>
    </row>
    <row r="26" spans="2:9" ht="15" customHeight="1">
      <c r="B26" s="206"/>
      <c r="C26" s="194"/>
      <c r="D26" s="5" t="s">
        <v>7</v>
      </c>
      <c r="E26" s="52">
        <f>E12/31</f>
        <v>5340.8064516129034</v>
      </c>
      <c r="F26" s="29">
        <f>F12/31</f>
        <v>1522.258064516129</v>
      </c>
      <c r="G26" s="29">
        <f t="shared" ref="G26:H26" si="18">G12/31</f>
        <v>1849.6774193548388</v>
      </c>
      <c r="H26" s="152">
        <f t="shared" si="18"/>
        <v>1968.8709677419354</v>
      </c>
      <c r="I26" s="153"/>
    </row>
    <row r="27" spans="2:9" ht="15" customHeight="1">
      <c r="B27" s="206"/>
      <c r="C27" s="194"/>
      <c r="D27" s="142" t="s">
        <v>8</v>
      </c>
      <c r="E27" s="49">
        <f>E26/E20</f>
        <v>0.17078522106713814</v>
      </c>
      <c r="F27" s="50">
        <f t="shared" ref="F27:G27" si="19">F26/F20</f>
        <v>0.1555275048695039</v>
      </c>
      <c r="G27" s="51">
        <f t="shared" si="19"/>
        <v>0.18765606642252397</v>
      </c>
      <c r="H27" s="74">
        <f>H26/H20</f>
        <v>0.16932718556495105</v>
      </c>
      <c r="I27" s="8"/>
    </row>
    <row r="28" spans="2:9" ht="15" customHeight="1">
      <c r="B28" s="206" t="s">
        <v>13</v>
      </c>
      <c r="C28" s="195" t="s">
        <v>10</v>
      </c>
      <c r="D28" s="195"/>
      <c r="E28" s="19">
        <f>E14/31</f>
        <v>18187919.451612905</v>
      </c>
      <c r="F28" s="154">
        <f>F14/31</f>
        <v>6265637.9677419355</v>
      </c>
      <c r="G28" s="154">
        <f t="shared" ref="G28:H28" si="20">G14/31</f>
        <v>5626791.1612903224</v>
      </c>
      <c r="H28" s="155">
        <f t="shared" si="20"/>
        <v>6295490.3225806449</v>
      </c>
      <c r="I28" s="153"/>
    </row>
    <row r="29" spans="2:9" ht="15" customHeight="1">
      <c r="B29" s="206"/>
      <c r="C29" s="196" t="s">
        <v>11</v>
      </c>
      <c r="D29" s="196"/>
      <c r="E29" s="52">
        <f t="shared" ref="E29:H30" si="21">E15/31</f>
        <v>17850548.483870968</v>
      </c>
      <c r="F29" s="53">
        <f t="shared" si="21"/>
        <v>6147083.1290322579</v>
      </c>
      <c r="G29" s="54">
        <f t="shared" si="21"/>
        <v>5534971.8064516131</v>
      </c>
      <c r="H29" s="57">
        <f t="shared" si="21"/>
        <v>6168493.5483870972</v>
      </c>
      <c r="I29" s="8"/>
    </row>
    <row r="30" spans="2:9" ht="15" customHeight="1" thickBot="1">
      <c r="B30" s="207"/>
      <c r="C30" s="208" t="s">
        <v>12</v>
      </c>
      <c r="D30" s="208"/>
      <c r="E30" s="43">
        <f t="shared" si="21"/>
        <v>337370.96774193546</v>
      </c>
      <c r="F30" s="44">
        <f t="shared" si="21"/>
        <v>118554.83870967742</v>
      </c>
      <c r="G30" s="45">
        <f t="shared" si="21"/>
        <v>91819.354838709682</v>
      </c>
      <c r="H30" s="48">
        <f t="shared" si="21"/>
        <v>126996.77419354839</v>
      </c>
      <c r="I30" s="8"/>
    </row>
    <row r="32" spans="2:9" ht="15" customHeight="1" thickBot="1">
      <c r="B32" s="3"/>
    </row>
    <row r="33" spans="2:36" ht="27.75" customHeight="1" thickTop="1" thickBot="1">
      <c r="B33" s="209" t="s">
        <v>135</v>
      </c>
      <c r="C33" s="210"/>
      <c r="D33" s="210"/>
      <c r="E33" s="210"/>
      <c r="F33" s="210"/>
      <c r="G33" s="210"/>
      <c r="H33" s="211"/>
    </row>
    <row r="34" spans="2:36" ht="15" customHeight="1" thickTop="1">
      <c r="B34" s="9"/>
    </row>
    <row r="35" spans="2:36" ht="15" customHeight="1">
      <c r="B35" s="203" t="s">
        <v>40</v>
      </c>
      <c r="C35" s="203"/>
      <c r="D35" s="203"/>
      <c r="E35" s="203" t="s">
        <v>136</v>
      </c>
      <c r="F35" s="203"/>
      <c r="G35" s="203"/>
      <c r="H35" s="203"/>
      <c r="I35" s="200">
        <v>45200</v>
      </c>
      <c r="J35" s="200"/>
      <c r="K35" s="200"/>
      <c r="L35" s="200"/>
      <c r="M35" s="223">
        <v>45201</v>
      </c>
      <c r="N35" s="224"/>
      <c r="O35" s="224"/>
      <c r="P35" s="225"/>
      <c r="Q35" s="223">
        <v>45202</v>
      </c>
      <c r="R35" s="224"/>
      <c r="S35" s="224"/>
      <c r="T35" s="225"/>
      <c r="U35" s="223">
        <v>45203</v>
      </c>
      <c r="V35" s="224"/>
      <c r="W35" s="224"/>
      <c r="X35" s="225"/>
      <c r="Y35" s="223">
        <v>45204</v>
      </c>
      <c r="Z35" s="224"/>
      <c r="AA35" s="224"/>
      <c r="AB35" s="225"/>
      <c r="AC35" s="223">
        <v>45205</v>
      </c>
      <c r="AD35" s="224"/>
      <c r="AE35" s="224"/>
      <c r="AF35" s="225"/>
      <c r="AG35" s="232">
        <v>45206</v>
      </c>
      <c r="AH35" s="233"/>
      <c r="AI35" s="233"/>
      <c r="AJ35" s="234"/>
    </row>
    <row r="36" spans="2:36" ht="15" customHeight="1">
      <c r="B36" s="201" t="s">
        <v>0</v>
      </c>
      <c r="C36" s="201"/>
      <c r="D36" s="201"/>
      <c r="E36" s="6" t="s">
        <v>15</v>
      </c>
      <c r="F36" s="7" t="s">
        <v>17</v>
      </c>
      <c r="G36" s="143" t="s">
        <v>19</v>
      </c>
      <c r="H36" s="16" t="s">
        <v>21</v>
      </c>
      <c r="I36" s="10" t="s">
        <v>14</v>
      </c>
      <c r="J36" s="11" t="s">
        <v>16</v>
      </c>
      <c r="K36" s="12" t="s">
        <v>18</v>
      </c>
      <c r="L36" s="12" t="s">
        <v>20</v>
      </c>
      <c r="M36" s="10" t="s">
        <v>14</v>
      </c>
      <c r="N36" s="11" t="s">
        <v>16</v>
      </c>
      <c r="O36" s="12" t="s">
        <v>18</v>
      </c>
      <c r="P36" s="12" t="s">
        <v>20</v>
      </c>
      <c r="Q36" s="10" t="s">
        <v>14</v>
      </c>
      <c r="R36" s="11" t="s">
        <v>16</v>
      </c>
      <c r="S36" s="12" t="s">
        <v>18</v>
      </c>
      <c r="T36" s="12" t="s">
        <v>20</v>
      </c>
      <c r="U36" s="10" t="s">
        <v>14</v>
      </c>
      <c r="V36" s="11" t="s">
        <v>16</v>
      </c>
      <c r="W36" s="12" t="s">
        <v>18</v>
      </c>
      <c r="X36" s="12" t="s">
        <v>20</v>
      </c>
      <c r="Y36" s="10" t="s">
        <v>14</v>
      </c>
      <c r="Z36" s="11" t="s">
        <v>16</v>
      </c>
      <c r="AA36" s="12" t="s">
        <v>18</v>
      </c>
      <c r="AB36" s="12" t="s">
        <v>20</v>
      </c>
      <c r="AC36" s="10" t="s">
        <v>14</v>
      </c>
      <c r="AD36" s="11" t="s">
        <v>16</v>
      </c>
      <c r="AE36" s="12" t="s">
        <v>18</v>
      </c>
      <c r="AF36" s="12" t="s">
        <v>20</v>
      </c>
      <c r="AG36" s="10" t="s">
        <v>14</v>
      </c>
      <c r="AH36" s="11" t="s">
        <v>16</v>
      </c>
      <c r="AI36" s="12" t="s">
        <v>18</v>
      </c>
      <c r="AJ36" s="12" t="s">
        <v>20</v>
      </c>
    </row>
    <row r="37" spans="2:36" ht="15" customHeight="1">
      <c r="B37" s="194" t="s">
        <v>9</v>
      </c>
      <c r="C37" s="195" t="s">
        <v>1</v>
      </c>
      <c r="D37" s="195"/>
      <c r="E37" s="19">
        <f>I37+M37+Q37+U37+Y37+AC37+AG37</f>
        <v>199491</v>
      </c>
      <c r="F37" s="20">
        <f>J37+N37+R37+V37+Z37+AD37+AH37</f>
        <v>62017</v>
      </c>
      <c r="G37" s="21">
        <f t="shared" ref="G37" si="22">K37+O37+S37+W37+AA37+AE37+AI37</f>
        <v>64399</v>
      </c>
      <c r="H37" s="21">
        <f t="shared" ref="H37" si="23">L37+P37+T37+X37+AB37+AF37+AJ37</f>
        <v>73075</v>
      </c>
      <c r="I37" s="19">
        <f>SUM(J37:L37)</f>
        <v>20185</v>
      </c>
      <c r="J37" s="20">
        <f>J38+J39</f>
        <v>6095</v>
      </c>
      <c r="K37" s="21">
        <f t="shared" ref="K37:L37" si="24">K38+K39</f>
        <v>7182</v>
      </c>
      <c r="L37" s="21">
        <f t="shared" si="24"/>
        <v>6908</v>
      </c>
      <c r="M37" s="19">
        <f>SUM(N37:P37)</f>
        <v>22720</v>
      </c>
      <c r="N37" s="20">
        <f>N38+N39</f>
        <v>6599</v>
      </c>
      <c r="O37" s="21">
        <f t="shared" ref="O37:P37" si="25">O38+O39</f>
        <v>7840</v>
      </c>
      <c r="P37" s="21">
        <f t="shared" si="25"/>
        <v>8281</v>
      </c>
      <c r="Q37" s="19">
        <f>SUM(R37:T37)</f>
        <v>20253</v>
      </c>
      <c r="R37" s="20">
        <f>R38+R39</f>
        <v>5958</v>
      </c>
      <c r="S37" s="21">
        <f t="shared" ref="S37:T37" si="26">S38+S39</f>
        <v>6919</v>
      </c>
      <c r="T37" s="21">
        <f t="shared" si="26"/>
        <v>7376</v>
      </c>
      <c r="U37" s="19">
        <f>SUM(V37:X37)</f>
        <v>34792</v>
      </c>
      <c r="V37" s="20">
        <f>V38+V39</f>
        <v>11612</v>
      </c>
      <c r="W37" s="21">
        <f t="shared" ref="W37:X37" si="27">W38+W39</f>
        <v>10235</v>
      </c>
      <c r="X37" s="21">
        <f t="shared" si="27"/>
        <v>12945</v>
      </c>
      <c r="Y37" s="19">
        <f>SUM(Z37:AB37)</f>
        <v>35673</v>
      </c>
      <c r="Z37" s="20">
        <f>Z38+Z39</f>
        <v>11508</v>
      </c>
      <c r="AA37" s="21">
        <f t="shared" ref="AA37:AB37" si="28">AA38+AA39</f>
        <v>10714</v>
      </c>
      <c r="AB37" s="21">
        <f t="shared" si="28"/>
        <v>13451</v>
      </c>
      <c r="AC37" s="19">
        <f>SUM(AD37:AF37)</f>
        <v>36756</v>
      </c>
      <c r="AD37" s="20">
        <f>AD38+AD39</f>
        <v>11242</v>
      </c>
      <c r="AE37" s="21">
        <f t="shared" ref="AE37:AF37" si="29">AE38+AE39</f>
        <v>11674</v>
      </c>
      <c r="AF37" s="21">
        <f t="shared" si="29"/>
        <v>13840</v>
      </c>
      <c r="AG37" s="19">
        <f>SUM(AH37:AJ37)</f>
        <v>29112</v>
      </c>
      <c r="AH37" s="20">
        <f>AH38+AH39</f>
        <v>9003</v>
      </c>
      <c r="AI37" s="21">
        <f t="shared" ref="AI37:AJ37" si="30">AI38+AI39</f>
        <v>9835</v>
      </c>
      <c r="AJ37" s="21">
        <f t="shared" si="30"/>
        <v>10274</v>
      </c>
    </row>
    <row r="38" spans="2:36" ht="15" customHeight="1">
      <c r="B38" s="194"/>
      <c r="C38" s="194" t="s">
        <v>2</v>
      </c>
      <c r="D38" s="4" t="s">
        <v>3</v>
      </c>
      <c r="E38" s="22">
        <f>I38+M38+Q38+U38+Y38+AC38+AG38</f>
        <v>102934</v>
      </c>
      <c r="F38" s="23">
        <f>J38+N38+R38+V38+Z38+AD38+AH38</f>
        <v>32293</v>
      </c>
      <c r="G38" s="24">
        <f t="shared" ref="G38:G39" si="31">K38+O38+S38+W38+AA38+AE38+AI38</f>
        <v>33313</v>
      </c>
      <c r="H38" s="24">
        <f t="shared" ref="H38:H39" si="32">L38+P38+T38+X38+AB38+AF38+AJ38</f>
        <v>37328</v>
      </c>
      <c r="I38" s="22">
        <f t="shared" ref="I38:I43" si="33">SUM(J38:L38)</f>
        <v>10433</v>
      </c>
      <c r="J38" s="23">
        <v>3126</v>
      </c>
      <c r="K38" s="24">
        <v>3762</v>
      </c>
      <c r="L38" s="24">
        <v>3545</v>
      </c>
      <c r="M38" s="22">
        <f t="shared" ref="M38:M43" si="34">SUM(N38:P38)</f>
        <v>11671</v>
      </c>
      <c r="N38" s="23">
        <v>3339</v>
      </c>
      <c r="O38" s="24">
        <v>4118</v>
      </c>
      <c r="P38" s="24">
        <v>4214</v>
      </c>
      <c r="Q38" s="22">
        <f t="shared" ref="Q38:Q43" si="35">SUM(R38:T38)</f>
        <v>10363</v>
      </c>
      <c r="R38" s="23">
        <v>2975</v>
      </c>
      <c r="S38" s="24">
        <v>3647</v>
      </c>
      <c r="T38" s="24">
        <v>3741</v>
      </c>
      <c r="U38" s="22">
        <f t="shared" ref="U38:U43" si="36">SUM(V38:X38)</f>
        <v>18036</v>
      </c>
      <c r="V38" s="23">
        <v>6126</v>
      </c>
      <c r="W38" s="24">
        <v>5255</v>
      </c>
      <c r="X38" s="24">
        <v>6655</v>
      </c>
      <c r="Y38" s="22">
        <f t="shared" ref="Y38:Y43" si="37">SUM(Z38:AB38)</f>
        <v>18365</v>
      </c>
      <c r="Z38" s="23">
        <v>6066</v>
      </c>
      <c r="AA38" s="24">
        <v>5421</v>
      </c>
      <c r="AB38" s="24">
        <v>6878</v>
      </c>
      <c r="AC38" s="22">
        <f t="shared" ref="AC38:AC43" si="38">SUM(AD38:AF38)</f>
        <v>19004</v>
      </c>
      <c r="AD38" s="23">
        <v>5963</v>
      </c>
      <c r="AE38" s="24">
        <v>5977</v>
      </c>
      <c r="AF38" s="24">
        <v>7064</v>
      </c>
      <c r="AG38" s="22">
        <f t="shared" ref="AG38:AG43" si="39">SUM(AH38:AJ38)</f>
        <v>15062</v>
      </c>
      <c r="AH38" s="23">
        <v>4698</v>
      </c>
      <c r="AI38" s="24">
        <v>5133</v>
      </c>
      <c r="AJ38" s="24">
        <v>5231</v>
      </c>
    </row>
    <row r="39" spans="2:36" ht="15" customHeight="1">
      <c r="B39" s="194"/>
      <c r="C39" s="194"/>
      <c r="D39" s="142" t="s">
        <v>4</v>
      </c>
      <c r="E39" s="25">
        <f t="shared" ref="E39" si="40">I39+M39+Q39+U39+Y39+AC39+AG39</f>
        <v>96557</v>
      </c>
      <c r="F39" s="26">
        <f t="shared" ref="F39" si="41">J39+N39+R39+V39+Z39+AD39+AH39</f>
        <v>29724</v>
      </c>
      <c r="G39" s="27">
        <f t="shared" si="31"/>
        <v>31086</v>
      </c>
      <c r="H39" s="27">
        <f t="shared" si="32"/>
        <v>35747</v>
      </c>
      <c r="I39" s="25">
        <f t="shared" si="33"/>
        <v>9752</v>
      </c>
      <c r="J39" s="26">
        <v>2969</v>
      </c>
      <c r="K39" s="27">
        <v>3420</v>
      </c>
      <c r="L39" s="27">
        <v>3363</v>
      </c>
      <c r="M39" s="25">
        <f t="shared" si="34"/>
        <v>11049</v>
      </c>
      <c r="N39" s="26">
        <v>3260</v>
      </c>
      <c r="O39" s="27">
        <v>3722</v>
      </c>
      <c r="P39" s="27">
        <v>4067</v>
      </c>
      <c r="Q39" s="25">
        <f t="shared" si="35"/>
        <v>9890</v>
      </c>
      <c r="R39" s="26">
        <v>2983</v>
      </c>
      <c r="S39" s="27">
        <v>3272</v>
      </c>
      <c r="T39" s="27">
        <v>3635</v>
      </c>
      <c r="U39" s="25">
        <f t="shared" si="36"/>
        <v>16756</v>
      </c>
      <c r="V39" s="26">
        <v>5486</v>
      </c>
      <c r="W39" s="27">
        <v>4980</v>
      </c>
      <c r="X39" s="27">
        <v>6290</v>
      </c>
      <c r="Y39" s="25">
        <f t="shared" si="37"/>
        <v>17308</v>
      </c>
      <c r="Z39" s="26">
        <v>5442</v>
      </c>
      <c r="AA39" s="27">
        <v>5293</v>
      </c>
      <c r="AB39" s="27">
        <v>6573</v>
      </c>
      <c r="AC39" s="25">
        <f t="shared" si="38"/>
        <v>17752</v>
      </c>
      <c r="AD39" s="26">
        <v>5279</v>
      </c>
      <c r="AE39" s="30">
        <v>5697</v>
      </c>
      <c r="AF39" s="27">
        <v>6776</v>
      </c>
      <c r="AG39" s="25">
        <f t="shared" si="39"/>
        <v>14050</v>
      </c>
      <c r="AH39" s="26">
        <v>4305</v>
      </c>
      <c r="AI39" s="27">
        <v>4702</v>
      </c>
      <c r="AJ39" s="27">
        <v>5043</v>
      </c>
    </row>
    <row r="40" spans="2:36" ht="15" customHeight="1">
      <c r="B40" s="194"/>
      <c r="C40" s="202" t="s">
        <v>27</v>
      </c>
      <c r="D40" s="58" t="s">
        <v>28</v>
      </c>
      <c r="E40" s="59">
        <f>SUM(F40:H40)</f>
        <v>150194</v>
      </c>
      <c r="F40" s="60">
        <f>N37+R37+V37+Z37+AD37</f>
        <v>46919</v>
      </c>
      <c r="G40" s="61">
        <f>O37+S37+W37+AA37+AE37</f>
        <v>47382</v>
      </c>
      <c r="H40" s="61">
        <f>P37+T37+X37+AB37+AF37</f>
        <v>55893</v>
      </c>
      <c r="I40" s="59">
        <f t="shared" si="33"/>
        <v>0</v>
      </c>
      <c r="J40" s="60"/>
      <c r="K40" s="61"/>
      <c r="L40" s="61"/>
      <c r="M40" s="59">
        <f t="shared" si="34"/>
        <v>0</v>
      </c>
      <c r="N40" s="60"/>
      <c r="O40" s="61"/>
      <c r="P40" s="61"/>
      <c r="Q40" s="59">
        <f t="shared" si="35"/>
        <v>0</v>
      </c>
      <c r="R40" s="60"/>
      <c r="S40" s="61"/>
      <c r="T40" s="61"/>
      <c r="U40" s="59">
        <f t="shared" si="36"/>
        <v>0</v>
      </c>
      <c r="V40" s="60"/>
      <c r="W40" s="61"/>
      <c r="X40" s="61"/>
      <c r="Y40" s="59">
        <f t="shared" si="37"/>
        <v>0</v>
      </c>
      <c r="Z40" s="60"/>
      <c r="AA40" s="61"/>
      <c r="AB40" s="61"/>
      <c r="AC40" s="59">
        <f t="shared" si="38"/>
        <v>0</v>
      </c>
      <c r="AD40" s="60"/>
      <c r="AE40" s="61"/>
      <c r="AF40" s="61"/>
      <c r="AG40" s="59">
        <f t="shared" si="39"/>
        <v>0</v>
      </c>
      <c r="AH40" s="60"/>
      <c r="AI40" s="61"/>
      <c r="AJ40" s="61"/>
    </row>
    <row r="41" spans="2:36" ht="15" customHeight="1">
      <c r="B41" s="194"/>
      <c r="C41" s="202"/>
      <c r="D41" s="62" t="s">
        <v>29</v>
      </c>
      <c r="E41" s="63">
        <f>SUM(F41:H41)</f>
        <v>49297</v>
      </c>
      <c r="F41" s="64">
        <f>J37+AH37</f>
        <v>15098</v>
      </c>
      <c r="G41" s="65">
        <f>K37+AI37</f>
        <v>17017</v>
      </c>
      <c r="H41" s="65">
        <f>L37+AJ37</f>
        <v>17182</v>
      </c>
      <c r="I41" s="63">
        <f t="shared" si="33"/>
        <v>0</v>
      </c>
      <c r="J41" s="64"/>
      <c r="K41" s="65"/>
      <c r="L41" s="65"/>
      <c r="M41" s="63">
        <f t="shared" si="34"/>
        <v>0</v>
      </c>
      <c r="N41" s="64"/>
      <c r="O41" s="65"/>
      <c r="P41" s="65"/>
      <c r="Q41" s="63">
        <f t="shared" si="35"/>
        <v>0</v>
      </c>
      <c r="R41" s="64"/>
      <c r="S41" s="65"/>
      <c r="T41" s="65"/>
      <c r="U41" s="63">
        <f t="shared" si="36"/>
        <v>0</v>
      </c>
      <c r="V41" s="64"/>
      <c r="W41" s="65"/>
      <c r="X41" s="65"/>
      <c r="Y41" s="63">
        <f t="shared" si="37"/>
        <v>0</v>
      </c>
      <c r="Z41" s="64"/>
      <c r="AA41" s="65"/>
      <c r="AB41" s="65"/>
      <c r="AC41" s="63">
        <f t="shared" si="38"/>
        <v>0</v>
      </c>
      <c r="AD41" s="64"/>
      <c r="AE41" s="65"/>
      <c r="AF41" s="65"/>
      <c r="AG41" s="63">
        <f t="shared" si="39"/>
        <v>0</v>
      </c>
      <c r="AH41" s="64"/>
      <c r="AI41" s="65"/>
      <c r="AJ41" s="65"/>
    </row>
    <row r="42" spans="2:36" ht="15" customHeight="1">
      <c r="B42" s="194"/>
      <c r="C42" s="194" t="s">
        <v>5</v>
      </c>
      <c r="D42" s="4" t="s">
        <v>6</v>
      </c>
      <c r="E42" s="22">
        <f>I42+M42+Q42+U42+Y42+AC42+AG42</f>
        <v>164378</v>
      </c>
      <c r="F42" s="23">
        <f t="shared" ref="F42:F43" si="42">J42+N42+R42+V42+Z42+AD42+AH42</f>
        <v>51856</v>
      </c>
      <c r="G42" s="24">
        <f t="shared" ref="G42:G43" si="43">K42+O42+S42+W42+AA42+AE42+AI42</f>
        <v>52139</v>
      </c>
      <c r="H42" s="24">
        <f t="shared" ref="H42:H43" si="44">L42+P42+T42+X42+AB42+AF42+AJ42</f>
        <v>60383</v>
      </c>
      <c r="I42" s="22">
        <f t="shared" si="33"/>
        <v>16249</v>
      </c>
      <c r="J42" s="23">
        <v>4961</v>
      </c>
      <c r="K42" s="24">
        <v>5715</v>
      </c>
      <c r="L42" s="24">
        <v>5573</v>
      </c>
      <c r="M42" s="22">
        <f t="shared" si="34"/>
        <v>18068</v>
      </c>
      <c r="N42" s="23">
        <v>5260</v>
      </c>
      <c r="O42" s="24">
        <v>6174</v>
      </c>
      <c r="P42" s="24">
        <v>6634</v>
      </c>
      <c r="Q42" s="22">
        <f t="shared" si="35"/>
        <v>15755</v>
      </c>
      <c r="R42" s="23">
        <v>4725</v>
      </c>
      <c r="S42" s="24">
        <v>5253</v>
      </c>
      <c r="T42" s="24">
        <v>5777</v>
      </c>
      <c r="U42" s="22">
        <f t="shared" si="36"/>
        <v>29505</v>
      </c>
      <c r="V42" s="23">
        <v>10054</v>
      </c>
      <c r="W42" s="24">
        <v>8487</v>
      </c>
      <c r="X42" s="24">
        <v>10964</v>
      </c>
      <c r="Y42" s="22">
        <f t="shared" si="37"/>
        <v>30259</v>
      </c>
      <c r="Z42" s="23">
        <v>9954</v>
      </c>
      <c r="AA42" s="24">
        <v>8942</v>
      </c>
      <c r="AB42" s="24">
        <v>11363</v>
      </c>
      <c r="AC42" s="22">
        <f t="shared" si="38"/>
        <v>31028</v>
      </c>
      <c r="AD42" s="23">
        <v>9555</v>
      </c>
      <c r="AE42" s="24">
        <v>9799</v>
      </c>
      <c r="AF42" s="24">
        <v>11674</v>
      </c>
      <c r="AG42" s="22">
        <f t="shared" si="39"/>
        <v>23514</v>
      </c>
      <c r="AH42" s="23">
        <v>7347</v>
      </c>
      <c r="AI42" s="24">
        <v>7769</v>
      </c>
      <c r="AJ42" s="24">
        <v>8398</v>
      </c>
    </row>
    <row r="43" spans="2:36" ht="15" customHeight="1">
      <c r="B43" s="194"/>
      <c r="C43" s="194"/>
      <c r="D43" s="5" t="s">
        <v>7</v>
      </c>
      <c r="E43" s="28">
        <f t="shared" ref="E43" si="45">I43+M43+Q43+U43+Y43+AC43+AG43</f>
        <v>35113</v>
      </c>
      <c r="F43" s="29">
        <f t="shared" si="42"/>
        <v>10161</v>
      </c>
      <c r="G43" s="30">
        <f t="shared" si="43"/>
        <v>12260</v>
      </c>
      <c r="H43" s="30">
        <f t="shared" si="44"/>
        <v>12692</v>
      </c>
      <c r="I43" s="28">
        <f t="shared" si="33"/>
        <v>3936</v>
      </c>
      <c r="J43" s="29">
        <v>1134</v>
      </c>
      <c r="K43" s="30">
        <v>1467</v>
      </c>
      <c r="L43" s="30">
        <v>1335</v>
      </c>
      <c r="M43" s="28">
        <f t="shared" si="34"/>
        <v>4652</v>
      </c>
      <c r="N43" s="29">
        <v>1339</v>
      </c>
      <c r="O43" s="30">
        <v>1666</v>
      </c>
      <c r="P43" s="30">
        <v>1647</v>
      </c>
      <c r="Q43" s="28">
        <f t="shared" si="35"/>
        <v>4498</v>
      </c>
      <c r="R43" s="29">
        <v>1233</v>
      </c>
      <c r="S43" s="30">
        <v>1666</v>
      </c>
      <c r="T43" s="30">
        <v>1599</v>
      </c>
      <c r="U43" s="28">
        <f t="shared" si="36"/>
        <v>5287</v>
      </c>
      <c r="V43" s="29">
        <v>1558</v>
      </c>
      <c r="W43" s="30">
        <v>1748</v>
      </c>
      <c r="X43" s="30">
        <v>1981</v>
      </c>
      <c r="Y43" s="28">
        <f t="shared" si="37"/>
        <v>5414</v>
      </c>
      <c r="Z43" s="29">
        <v>1554</v>
      </c>
      <c r="AA43" s="30">
        <v>1772</v>
      </c>
      <c r="AB43" s="30">
        <v>2088</v>
      </c>
      <c r="AC43" s="28">
        <f t="shared" si="38"/>
        <v>5728</v>
      </c>
      <c r="AD43" s="29">
        <v>1687</v>
      </c>
      <c r="AE43" s="30">
        <v>1875</v>
      </c>
      <c r="AF43" s="30">
        <v>2166</v>
      </c>
      <c r="AG43" s="28">
        <f t="shared" si="39"/>
        <v>5598</v>
      </c>
      <c r="AH43" s="29">
        <v>1656</v>
      </c>
      <c r="AI43" s="30">
        <v>2066</v>
      </c>
      <c r="AJ43" s="30">
        <v>1876</v>
      </c>
    </row>
    <row r="44" spans="2:36" ht="15" customHeight="1">
      <c r="B44" s="194"/>
      <c r="C44" s="194"/>
      <c r="D44" s="142" t="s">
        <v>8</v>
      </c>
      <c r="E44" s="49">
        <f>E43/E37</f>
        <v>0.17601295296529668</v>
      </c>
      <c r="F44" s="50">
        <f t="shared" ref="F44:H44" si="46">F43/F37</f>
        <v>0.16384217230759307</v>
      </c>
      <c r="G44" s="51">
        <f t="shared" si="46"/>
        <v>0.19037562695072904</v>
      </c>
      <c r="H44" s="51">
        <f t="shared" si="46"/>
        <v>0.17368457064659595</v>
      </c>
      <c r="I44" s="49">
        <f>I43/I37</f>
        <v>0.19499628436958139</v>
      </c>
      <c r="J44" s="50">
        <f t="shared" ref="J44:L44" si="47">J43/J37</f>
        <v>0.18605414273995077</v>
      </c>
      <c r="K44" s="51">
        <f t="shared" si="47"/>
        <v>0.20426065162907267</v>
      </c>
      <c r="L44" s="51">
        <f t="shared" si="47"/>
        <v>0.19325419803126809</v>
      </c>
      <c r="M44" s="49">
        <f>M43/M37</f>
        <v>0.20475352112676057</v>
      </c>
      <c r="N44" s="50">
        <f t="shared" ref="N44:P44" si="48">N43/N37</f>
        <v>0.20290953174723442</v>
      </c>
      <c r="O44" s="51">
        <f t="shared" si="48"/>
        <v>0.21249999999999999</v>
      </c>
      <c r="P44" s="51">
        <f t="shared" si="48"/>
        <v>0.19888902306484724</v>
      </c>
      <c r="Q44" s="49">
        <f>Q43/Q37</f>
        <v>0.22209055448575521</v>
      </c>
      <c r="R44" s="50">
        <f t="shared" ref="R44:T44" si="49">R43/R37</f>
        <v>0.20694864048338368</v>
      </c>
      <c r="S44" s="51">
        <f>S43/S37</f>
        <v>0.24078624078624078</v>
      </c>
      <c r="T44" s="51">
        <f t="shared" si="49"/>
        <v>0.21678416485900218</v>
      </c>
      <c r="U44" s="49">
        <f>U43/U37</f>
        <v>0.15196022074040008</v>
      </c>
      <c r="V44" s="50">
        <f t="shared" ref="V44:X44" si="50">V43/V37</f>
        <v>0.13417154667585257</v>
      </c>
      <c r="W44" s="51">
        <f t="shared" si="50"/>
        <v>0.17078651685393259</v>
      </c>
      <c r="X44" s="51">
        <f t="shared" si="50"/>
        <v>0.15303205870992662</v>
      </c>
      <c r="Y44" s="49">
        <f>Y43/Y37</f>
        <v>0.15176744316429794</v>
      </c>
      <c r="Z44" s="50">
        <f t="shared" ref="Z44:AB44" si="51">Z43/Z37</f>
        <v>0.13503649635036497</v>
      </c>
      <c r="AA44" s="51">
        <f t="shared" si="51"/>
        <v>0.16539107709538922</v>
      </c>
      <c r="AB44" s="51">
        <f t="shared" si="51"/>
        <v>0.15523009441677199</v>
      </c>
      <c r="AC44" s="49">
        <f>AC43/AC37</f>
        <v>0.15583850255740558</v>
      </c>
      <c r="AD44" s="50">
        <f t="shared" ref="AD44:AF44" si="52">AD43/AD37</f>
        <v>0.15006226650062265</v>
      </c>
      <c r="AE44" s="51">
        <f t="shared" si="52"/>
        <v>0.16061332876477644</v>
      </c>
      <c r="AF44" s="51">
        <f t="shared" si="52"/>
        <v>0.1565028901734104</v>
      </c>
      <c r="AG44" s="49">
        <f>AG43/AG37</f>
        <v>0.19229183841714756</v>
      </c>
      <c r="AH44" s="50">
        <f t="shared" ref="AH44:AJ44" si="53">AH43/AH37</f>
        <v>0.18393868710429856</v>
      </c>
      <c r="AI44" s="51">
        <f t="shared" si="53"/>
        <v>0.21006609049313676</v>
      </c>
      <c r="AJ44" s="51">
        <f t="shared" si="53"/>
        <v>0.18259684640840959</v>
      </c>
    </row>
    <row r="45" spans="2:36" ht="15" customHeight="1">
      <c r="B45" s="194" t="s">
        <v>13</v>
      </c>
      <c r="C45" s="195" t="s">
        <v>10</v>
      </c>
      <c r="D45" s="195"/>
      <c r="E45" s="19">
        <f>I45+M45+Q45+U45+Y45+AC45+AG45</f>
        <v>0</v>
      </c>
      <c r="F45" s="20">
        <f>J45+N45+R45</f>
        <v>0</v>
      </c>
      <c r="G45" s="21">
        <f t="shared" ref="G45:H45" si="54">K45+O45+S45</f>
        <v>0</v>
      </c>
      <c r="H45" s="21">
        <f t="shared" si="54"/>
        <v>0</v>
      </c>
      <c r="I45" s="19">
        <f>SUM(J45:L45)</f>
        <v>0</v>
      </c>
      <c r="J45" s="20">
        <f>J46+J47</f>
        <v>0</v>
      </c>
      <c r="K45" s="21">
        <f t="shared" ref="K45:L45" si="55">K46+K47</f>
        <v>0</v>
      </c>
      <c r="L45" s="21">
        <f t="shared" si="55"/>
        <v>0</v>
      </c>
      <c r="M45" s="19">
        <f>SUM(N45:P45)</f>
        <v>0</v>
      </c>
      <c r="N45" s="20">
        <f>N46+N47</f>
        <v>0</v>
      </c>
      <c r="O45" s="21">
        <f t="shared" ref="O45:P45" si="56">O46+O47</f>
        <v>0</v>
      </c>
      <c r="P45" s="21">
        <f t="shared" si="56"/>
        <v>0</v>
      </c>
      <c r="Q45" s="19">
        <f>SUM(R45:T45)</f>
        <v>0</v>
      </c>
      <c r="R45" s="20">
        <f>R46+R47</f>
        <v>0</v>
      </c>
      <c r="S45" s="21">
        <f t="shared" ref="S45:T45" si="57">S46+S47</f>
        <v>0</v>
      </c>
      <c r="T45" s="21">
        <f t="shared" si="57"/>
        <v>0</v>
      </c>
      <c r="U45" s="19">
        <f>SUM(V45:X45)</f>
        <v>0</v>
      </c>
      <c r="V45" s="20">
        <f>V46+V47</f>
        <v>0</v>
      </c>
      <c r="W45" s="21">
        <f t="shared" ref="W45:X45" si="58">W46+W47</f>
        <v>0</v>
      </c>
      <c r="X45" s="21">
        <f t="shared" si="58"/>
        <v>0</v>
      </c>
      <c r="Y45" s="19">
        <f>SUM(Z45:AB45)</f>
        <v>0</v>
      </c>
      <c r="Z45" s="20">
        <f>Z46+Z47</f>
        <v>0</v>
      </c>
      <c r="AA45" s="21">
        <f t="shared" ref="AA45:AB45" si="59">AA46+AA47</f>
        <v>0</v>
      </c>
      <c r="AB45" s="21">
        <f t="shared" si="59"/>
        <v>0</v>
      </c>
      <c r="AC45" s="19">
        <f>SUM(AD45:AF45)</f>
        <v>0</v>
      </c>
      <c r="AD45" s="20">
        <f>AD46+AD47</f>
        <v>0</v>
      </c>
      <c r="AE45" s="21">
        <f t="shared" ref="AE45:AF45" si="60">AE46+AE47</f>
        <v>0</v>
      </c>
      <c r="AF45" s="21">
        <f t="shared" si="60"/>
        <v>0</v>
      </c>
      <c r="AG45" s="19">
        <f>SUM(AH45:AJ45)</f>
        <v>0</v>
      </c>
      <c r="AH45" s="20">
        <f>AH46+AH47</f>
        <v>0</v>
      </c>
      <c r="AI45" s="21">
        <f t="shared" ref="AI45:AJ45" si="61">AI46+AI47</f>
        <v>0</v>
      </c>
      <c r="AJ45" s="21">
        <f t="shared" si="61"/>
        <v>0</v>
      </c>
    </row>
    <row r="46" spans="2:36" ht="15" customHeight="1">
      <c r="B46" s="194"/>
      <c r="C46" s="196" t="s">
        <v>11</v>
      </c>
      <c r="D46" s="196"/>
      <c r="E46" s="52">
        <f>I46+M46+Q46+U46+Y46+AC46+AG46</f>
        <v>0</v>
      </c>
      <c r="F46" s="53">
        <f>J46+N46+R46+V46+Z46+AD46+AH46</f>
        <v>0</v>
      </c>
      <c r="G46" s="54">
        <f t="shared" ref="G46:G47" si="62">K46+O46+S46+W46+AA46+AE46+AI46</f>
        <v>0</v>
      </c>
      <c r="H46" s="54">
        <f t="shared" ref="H46:H47" si="63">L46+P46+T46+X46+AB46+AF46+AJ46</f>
        <v>0</v>
      </c>
      <c r="I46" s="52">
        <f t="shared" ref="I46:I47" si="64">SUM(J46:L46)</f>
        <v>0</v>
      </c>
      <c r="J46" s="53"/>
      <c r="K46" s="54"/>
      <c r="L46" s="54"/>
      <c r="M46" s="52">
        <f t="shared" ref="M46:M47" si="65">SUM(N46:P46)</f>
        <v>0</v>
      </c>
      <c r="N46" s="53"/>
      <c r="O46" s="54"/>
      <c r="P46" s="54"/>
      <c r="Q46" s="52">
        <f t="shared" ref="Q46:Q47" si="66">SUM(R46:T46)</f>
        <v>0</v>
      </c>
      <c r="R46" s="53"/>
      <c r="S46" s="54"/>
      <c r="T46" s="54"/>
      <c r="U46" s="52">
        <f t="shared" ref="U46:U47" si="67">SUM(V46:X46)</f>
        <v>0</v>
      </c>
      <c r="V46" s="53"/>
      <c r="W46" s="54"/>
      <c r="X46" s="54"/>
      <c r="Y46" s="52">
        <f t="shared" ref="Y46:Y47" si="68">SUM(Z46:AB46)</f>
        <v>0</v>
      </c>
      <c r="Z46" s="53"/>
      <c r="AA46" s="54"/>
      <c r="AB46" s="54"/>
      <c r="AC46" s="52">
        <f t="shared" ref="AC46:AC47" si="69">SUM(AD46:AF46)</f>
        <v>0</v>
      </c>
      <c r="AD46" s="53"/>
      <c r="AE46" s="54"/>
      <c r="AF46" s="54"/>
      <c r="AG46" s="52">
        <f t="shared" ref="AG46:AG47" si="70">SUM(AH46:AJ46)</f>
        <v>0</v>
      </c>
      <c r="AH46" s="53"/>
      <c r="AI46" s="54"/>
      <c r="AJ46" s="54"/>
    </row>
    <row r="47" spans="2:36" ht="15" customHeight="1">
      <c r="B47" s="194"/>
      <c r="C47" s="197" t="s">
        <v>12</v>
      </c>
      <c r="D47" s="197"/>
      <c r="E47" s="25">
        <f>I47+M47+Q47+U47+Y47+AC47+AG47</f>
        <v>0</v>
      </c>
      <c r="F47" s="26">
        <f t="shared" ref="F47" si="71">J47+N47+R47+V47+Z47+AD47+AH47</f>
        <v>0</v>
      </c>
      <c r="G47" s="27">
        <f t="shared" si="62"/>
        <v>0</v>
      </c>
      <c r="H47" s="27">
        <f t="shared" si="63"/>
        <v>0</v>
      </c>
      <c r="I47" s="25">
        <f t="shared" si="64"/>
        <v>0</v>
      </c>
      <c r="J47" s="26"/>
      <c r="K47" s="27"/>
      <c r="L47" s="27"/>
      <c r="M47" s="25">
        <f t="shared" si="65"/>
        <v>0</v>
      </c>
      <c r="N47" s="26"/>
      <c r="O47" s="27"/>
      <c r="P47" s="27"/>
      <c r="Q47" s="25">
        <f t="shared" si="66"/>
        <v>0</v>
      </c>
      <c r="R47" s="26"/>
      <c r="S47" s="27"/>
      <c r="T47" s="27"/>
      <c r="U47" s="25">
        <f t="shared" si="67"/>
        <v>0</v>
      </c>
      <c r="V47" s="26"/>
      <c r="W47" s="27"/>
      <c r="X47" s="27"/>
      <c r="Y47" s="25">
        <f t="shared" si="68"/>
        <v>0</v>
      </c>
      <c r="Z47" s="26"/>
      <c r="AA47" s="27"/>
      <c r="AB47" s="27"/>
      <c r="AC47" s="25">
        <f t="shared" si="69"/>
        <v>0</v>
      </c>
      <c r="AD47" s="26"/>
      <c r="AE47" s="27"/>
      <c r="AF47" s="27"/>
      <c r="AG47" s="25">
        <f t="shared" si="70"/>
        <v>0</v>
      </c>
      <c r="AH47" s="26"/>
      <c r="AI47" s="27"/>
      <c r="AJ47" s="27"/>
    </row>
    <row r="48" spans="2:36" ht="15" customHeight="1">
      <c r="B48" s="203" t="s">
        <v>40</v>
      </c>
      <c r="C48" s="203"/>
      <c r="D48" s="203"/>
      <c r="E48" s="203" t="s">
        <v>137</v>
      </c>
      <c r="F48" s="203"/>
      <c r="G48" s="203"/>
      <c r="H48" s="203"/>
      <c r="I48" s="200">
        <v>45207</v>
      </c>
      <c r="J48" s="200"/>
      <c r="K48" s="200"/>
      <c r="L48" s="200"/>
      <c r="M48" s="223">
        <v>45208</v>
      </c>
      <c r="N48" s="224"/>
      <c r="O48" s="224"/>
      <c r="P48" s="225"/>
      <c r="Q48" s="223">
        <v>45209</v>
      </c>
      <c r="R48" s="224"/>
      <c r="S48" s="224"/>
      <c r="T48" s="225"/>
      <c r="U48" s="223">
        <v>45210</v>
      </c>
      <c r="V48" s="224"/>
      <c r="W48" s="224"/>
      <c r="X48" s="225"/>
      <c r="Y48" s="223">
        <v>45211</v>
      </c>
      <c r="Z48" s="224"/>
      <c r="AA48" s="224"/>
      <c r="AB48" s="225"/>
      <c r="AC48" s="223">
        <v>45212</v>
      </c>
      <c r="AD48" s="224"/>
      <c r="AE48" s="224"/>
      <c r="AF48" s="225"/>
      <c r="AG48" s="232">
        <v>45213</v>
      </c>
      <c r="AH48" s="233"/>
      <c r="AI48" s="233"/>
      <c r="AJ48" s="234"/>
    </row>
    <row r="49" spans="2:36" ht="15" customHeight="1">
      <c r="B49" s="201" t="s">
        <v>0</v>
      </c>
      <c r="C49" s="201"/>
      <c r="D49" s="201"/>
      <c r="E49" s="6" t="s">
        <v>15</v>
      </c>
      <c r="F49" s="7" t="s">
        <v>17</v>
      </c>
      <c r="G49" s="143" t="s">
        <v>19</v>
      </c>
      <c r="H49" s="16" t="s">
        <v>21</v>
      </c>
      <c r="I49" s="10" t="s">
        <v>14</v>
      </c>
      <c r="J49" s="11" t="s">
        <v>16</v>
      </c>
      <c r="K49" s="12" t="s">
        <v>18</v>
      </c>
      <c r="L49" s="12" t="s">
        <v>20</v>
      </c>
      <c r="M49" s="10" t="s">
        <v>14</v>
      </c>
      <c r="N49" s="11" t="s">
        <v>16</v>
      </c>
      <c r="O49" s="12" t="s">
        <v>18</v>
      </c>
      <c r="P49" s="12" t="s">
        <v>20</v>
      </c>
      <c r="Q49" s="10" t="s">
        <v>14</v>
      </c>
      <c r="R49" s="11" t="s">
        <v>16</v>
      </c>
      <c r="S49" s="12" t="s">
        <v>18</v>
      </c>
      <c r="T49" s="12" t="s">
        <v>20</v>
      </c>
      <c r="U49" s="10" t="s">
        <v>14</v>
      </c>
      <c r="V49" s="11" t="s">
        <v>16</v>
      </c>
      <c r="W49" s="12" t="s">
        <v>18</v>
      </c>
      <c r="X49" s="12" t="s">
        <v>20</v>
      </c>
      <c r="Y49" s="10" t="s">
        <v>14</v>
      </c>
      <c r="Z49" s="11" t="s">
        <v>16</v>
      </c>
      <c r="AA49" s="12" t="s">
        <v>18</v>
      </c>
      <c r="AB49" s="12" t="s">
        <v>20</v>
      </c>
      <c r="AC49" s="10" t="s">
        <v>14</v>
      </c>
      <c r="AD49" s="11" t="s">
        <v>16</v>
      </c>
      <c r="AE49" s="12" t="s">
        <v>18</v>
      </c>
      <c r="AF49" s="12" t="s">
        <v>20</v>
      </c>
      <c r="AG49" s="10" t="s">
        <v>14</v>
      </c>
      <c r="AH49" s="11" t="s">
        <v>16</v>
      </c>
      <c r="AI49" s="12" t="s">
        <v>18</v>
      </c>
      <c r="AJ49" s="12" t="s">
        <v>20</v>
      </c>
    </row>
    <row r="50" spans="2:36" ht="15" customHeight="1">
      <c r="B50" s="194" t="s">
        <v>9</v>
      </c>
      <c r="C50" s="195" t="s">
        <v>1</v>
      </c>
      <c r="D50" s="195"/>
      <c r="E50" s="19">
        <f>I50+M50+Q50+U50+Y50+AC50+AG50</f>
        <v>215264</v>
      </c>
      <c r="F50" s="20">
        <f>J50+N50+R50+V50+Z50+AD50+AH50</f>
        <v>67137</v>
      </c>
      <c r="G50" s="21">
        <f t="shared" ref="F50:H52" si="72">K50+O50+S50+W50+AA50+AE50+AI50</f>
        <v>67593</v>
      </c>
      <c r="H50" s="21">
        <f t="shared" si="72"/>
        <v>80534</v>
      </c>
      <c r="I50" s="19">
        <f>SUM(J50:L50)</f>
        <v>22115</v>
      </c>
      <c r="J50" s="20">
        <f>J51+J52</f>
        <v>6594</v>
      </c>
      <c r="K50" s="21">
        <f t="shared" ref="K50:L50" si="73">K51+K52</f>
        <v>7789</v>
      </c>
      <c r="L50" s="21">
        <f t="shared" si="73"/>
        <v>7732</v>
      </c>
      <c r="M50" s="19">
        <f>SUM(N50:P50)</f>
        <v>20853</v>
      </c>
      <c r="N50" s="20">
        <f>N51+N52</f>
        <v>6047</v>
      </c>
      <c r="O50" s="21">
        <f t="shared" ref="O50:P50" si="74">O51+O52</f>
        <v>7093</v>
      </c>
      <c r="P50" s="21">
        <f t="shared" si="74"/>
        <v>7713</v>
      </c>
      <c r="Q50" s="19">
        <f>SUM(R50:T50)</f>
        <v>36513</v>
      </c>
      <c r="R50" s="20">
        <f>R51+R52</f>
        <v>12126</v>
      </c>
      <c r="S50" s="21">
        <f t="shared" ref="S50:T50" si="75">S51+S52</f>
        <v>10826</v>
      </c>
      <c r="T50" s="21">
        <f t="shared" si="75"/>
        <v>13561</v>
      </c>
      <c r="U50" s="19">
        <f>SUM(V50:X50)</f>
        <v>36825</v>
      </c>
      <c r="V50" s="20">
        <f>V51+V52</f>
        <v>12329</v>
      </c>
      <c r="W50" s="21">
        <f t="shared" ref="W50:X50" si="76">W51+W52</f>
        <v>10869</v>
      </c>
      <c r="X50" s="21">
        <f t="shared" si="76"/>
        <v>13627</v>
      </c>
      <c r="Y50" s="19">
        <f>SUM(Z50:AB50)</f>
        <v>37021</v>
      </c>
      <c r="Z50" s="20">
        <f>Z51+Z52</f>
        <v>11683</v>
      </c>
      <c r="AA50" s="21">
        <f t="shared" ref="AA50:AB50" si="77">AA51+AA52</f>
        <v>10949</v>
      </c>
      <c r="AB50" s="21">
        <f t="shared" si="77"/>
        <v>14389</v>
      </c>
      <c r="AC50" s="19">
        <f>SUM(AD50:AF50)</f>
        <v>37159</v>
      </c>
      <c r="AD50" s="20">
        <f>AD51+AD52</f>
        <v>11505</v>
      </c>
      <c r="AE50" s="21">
        <f t="shared" ref="AE50:AF50" si="78">AE51+AE52</f>
        <v>11574</v>
      </c>
      <c r="AF50" s="21">
        <f t="shared" si="78"/>
        <v>14080</v>
      </c>
      <c r="AG50" s="19">
        <f>SUM(AH50:AJ50)</f>
        <v>24778</v>
      </c>
      <c r="AH50" s="20">
        <f>AH51+AH52</f>
        <v>6853</v>
      </c>
      <c r="AI50" s="21">
        <f t="shared" ref="AI50:AJ50" si="79">AI51+AI52</f>
        <v>8493</v>
      </c>
      <c r="AJ50" s="21">
        <f t="shared" si="79"/>
        <v>9432</v>
      </c>
    </row>
    <row r="51" spans="2:36" ht="15" customHeight="1">
      <c r="B51" s="194"/>
      <c r="C51" s="194" t="s">
        <v>2</v>
      </c>
      <c r="D51" s="4" t="s">
        <v>3</v>
      </c>
      <c r="E51" s="22">
        <f t="shared" ref="E51:E52" si="80">I51+M51+Q51+U51+Y51+AC51+AG51</f>
        <v>110777</v>
      </c>
      <c r="F51" s="23">
        <f>J51+N51+R51+V51+Z51+AD51+AH51</f>
        <v>34998</v>
      </c>
      <c r="G51" s="24">
        <f t="shared" si="72"/>
        <v>34462</v>
      </c>
      <c r="H51" s="24">
        <f t="shared" si="72"/>
        <v>41317</v>
      </c>
      <c r="I51" s="22">
        <f t="shared" ref="I51:I56" si="81">SUM(J51:L51)</f>
        <v>11215</v>
      </c>
      <c r="J51" s="23">
        <v>3265</v>
      </c>
      <c r="K51" s="24">
        <v>3994</v>
      </c>
      <c r="L51" s="23">
        <v>3956</v>
      </c>
      <c r="M51" s="22">
        <f t="shared" ref="M51:M56" si="82">SUM(N51:P51)</f>
        <v>10606</v>
      </c>
      <c r="N51" s="23">
        <v>3041</v>
      </c>
      <c r="O51" s="24">
        <v>3647</v>
      </c>
      <c r="P51" s="24">
        <v>3918</v>
      </c>
      <c r="Q51" s="22">
        <f t="shared" ref="Q51:Q56" si="83">SUM(R51:T51)</f>
        <v>18963</v>
      </c>
      <c r="R51" s="23">
        <v>6432</v>
      </c>
      <c r="S51" s="24">
        <v>5534</v>
      </c>
      <c r="T51" s="24">
        <v>6997</v>
      </c>
      <c r="U51" s="22">
        <f t="shared" ref="U51:U56" si="84">SUM(V51:X51)</f>
        <v>19061</v>
      </c>
      <c r="V51" s="23">
        <v>6492</v>
      </c>
      <c r="W51" s="24">
        <v>5591</v>
      </c>
      <c r="X51" s="24">
        <v>6978</v>
      </c>
      <c r="Y51" s="22">
        <f t="shared" ref="Y51:Y56" si="85">SUM(Z51:AB51)</f>
        <v>19098</v>
      </c>
      <c r="Z51" s="23">
        <v>6143</v>
      </c>
      <c r="AA51" s="24">
        <v>5521</v>
      </c>
      <c r="AB51" s="24">
        <v>7434</v>
      </c>
      <c r="AC51" s="22">
        <f t="shared" ref="AC51:AC56" si="86">SUM(AD51:AF51)</f>
        <v>19187</v>
      </c>
      <c r="AD51" s="23">
        <v>6098</v>
      </c>
      <c r="AE51" s="24">
        <v>5855</v>
      </c>
      <c r="AF51" s="24">
        <v>7234</v>
      </c>
      <c r="AG51" s="22">
        <f t="shared" ref="AG51:AG56" si="87">SUM(AH51:AJ51)</f>
        <v>12647</v>
      </c>
      <c r="AH51" s="23">
        <v>3527</v>
      </c>
      <c r="AI51" s="24">
        <v>4320</v>
      </c>
      <c r="AJ51" s="24">
        <v>4800</v>
      </c>
    </row>
    <row r="52" spans="2:36" ht="15" customHeight="1">
      <c r="B52" s="194"/>
      <c r="C52" s="194"/>
      <c r="D52" s="142" t="s">
        <v>4</v>
      </c>
      <c r="E52" s="25">
        <f t="shared" si="80"/>
        <v>104487</v>
      </c>
      <c r="F52" s="26">
        <f t="shared" si="72"/>
        <v>32139</v>
      </c>
      <c r="G52" s="27">
        <f t="shared" si="72"/>
        <v>33131</v>
      </c>
      <c r="H52" s="27">
        <f t="shared" si="72"/>
        <v>39217</v>
      </c>
      <c r="I52" s="25">
        <f t="shared" si="81"/>
        <v>10900</v>
      </c>
      <c r="J52" s="26">
        <v>3329</v>
      </c>
      <c r="K52" s="27">
        <v>3795</v>
      </c>
      <c r="L52" s="26">
        <v>3776</v>
      </c>
      <c r="M52" s="25">
        <f t="shared" si="82"/>
        <v>10247</v>
      </c>
      <c r="N52" s="26">
        <v>3006</v>
      </c>
      <c r="O52" s="27">
        <v>3446</v>
      </c>
      <c r="P52" s="27">
        <v>3795</v>
      </c>
      <c r="Q52" s="25">
        <f t="shared" si="83"/>
        <v>17550</v>
      </c>
      <c r="R52" s="26">
        <v>5694</v>
      </c>
      <c r="S52" s="27">
        <v>5292</v>
      </c>
      <c r="T52" s="27">
        <v>6564</v>
      </c>
      <c r="U52" s="25">
        <f t="shared" si="84"/>
        <v>17764</v>
      </c>
      <c r="V52" s="26">
        <v>5837</v>
      </c>
      <c r="W52" s="27">
        <v>5278</v>
      </c>
      <c r="X52" s="27">
        <v>6649</v>
      </c>
      <c r="Y52" s="25">
        <f t="shared" si="85"/>
        <v>17923</v>
      </c>
      <c r="Z52" s="26">
        <v>5540</v>
      </c>
      <c r="AA52" s="27">
        <v>5428</v>
      </c>
      <c r="AB52" s="27">
        <v>6955</v>
      </c>
      <c r="AC52" s="25">
        <f t="shared" si="86"/>
        <v>17972</v>
      </c>
      <c r="AD52" s="26">
        <v>5407</v>
      </c>
      <c r="AE52" s="30">
        <v>5719</v>
      </c>
      <c r="AF52" s="27">
        <v>6846</v>
      </c>
      <c r="AG52" s="25">
        <f t="shared" si="87"/>
        <v>12131</v>
      </c>
      <c r="AH52" s="26">
        <v>3326</v>
      </c>
      <c r="AI52" s="27">
        <v>4173</v>
      </c>
      <c r="AJ52" s="27">
        <v>4632</v>
      </c>
    </row>
    <row r="53" spans="2:36" ht="15" customHeight="1">
      <c r="B53" s="194"/>
      <c r="C53" s="202" t="s">
        <v>27</v>
      </c>
      <c r="D53" s="58" t="s">
        <v>28</v>
      </c>
      <c r="E53" s="59">
        <f>SUM(F53:H53)</f>
        <v>168371</v>
      </c>
      <c r="F53" s="60">
        <f>N50+R50+V50+Z50+AD50</f>
        <v>53690</v>
      </c>
      <c r="G53" s="61">
        <f t="shared" ref="G53:H53" si="88">O50+S50+W50+AA50+AE50</f>
        <v>51311</v>
      </c>
      <c r="H53" s="61">
        <f t="shared" si="88"/>
        <v>63370</v>
      </c>
      <c r="I53" s="59">
        <f t="shared" si="81"/>
        <v>0</v>
      </c>
      <c r="J53" s="60"/>
      <c r="K53" s="61"/>
      <c r="L53" s="61"/>
      <c r="M53" s="59">
        <f t="shared" si="82"/>
        <v>0</v>
      </c>
      <c r="N53" s="60"/>
      <c r="O53" s="61"/>
      <c r="P53" s="61"/>
      <c r="Q53" s="59">
        <f t="shared" si="83"/>
        <v>0</v>
      </c>
      <c r="R53" s="60"/>
      <c r="S53" s="61"/>
      <c r="T53" s="61"/>
      <c r="U53" s="59">
        <f t="shared" si="84"/>
        <v>0</v>
      </c>
      <c r="V53" s="60"/>
      <c r="W53" s="61"/>
      <c r="X53" s="61"/>
      <c r="Y53" s="59">
        <f t="shared" si="85"/>
        <v>0</v>
      </c>
      <c r="Z53" s="60"/>
      <c r="AA53" s="61"/>
      <c r="AB53" s="61"/>
      <c r="AC53" s="59">
        <f t="shared" si="86"/>
        <v>0</v>
      </c>
      <c r="AD53" s="60"/>
      <c r="AE53" s="61"/>
      <c r="AF53" s="61"/>
      <c r="AG53" s="59">
        <f t="shared" si="87"/>
        <v>0</v>
      </c>
      <c r="AH53" s="60"/>
      <c r="AI53" s="61"/>
      <c r="AJ53" s="61"/>
    </row>
    <row r="54" spans="2:36" ht="15" customHeight="1">
      <c r="B54" s="194"/>
      <c r="C54" s="202"/>
      <c r="D54" s="62" t="s">
        <v>29</v>
      </c>
      <c r="E54" s="63">
        <f>SUM(F54:H54)</f>
        <v>46893</v>
      </c>
      <c r="F54" s="64">
        <f>J50+AH50</f>
        <v>13447</v>
      </c>
      <c r="G54" s="65">
        <f t="shared" ref="G54:H54" si="89">K50+AI50</f>
        <v>16282</v>
      </c>
      <c r="H54" s="65">
        <f t="shared" si="89"/>
        <v>17164</v>
      </c>
      <c r="I54" s="63">
        <f t="shared" si="81"/>
        <v>0</v>
      </c>
      <c r="J54" s="64"/>
      <c r="K54" s="65"/>
      <c r="L54" s="65"/>
      <c r="M54" s="63">
        <f t="shared" si="82"/>
        <v>0</v>
      </c>
      <c r="N54" s="64"/>
      <c r="O54" s="65"/>
      <c r="P54" s="65"/>
      <c r="Q54" s="63">
        <f t="shared" si="83"/>
        <v>0</v>
      </c>
      <c r="R54" s="64"/>
      <c r="S54" s="65"/>
      <c r="T54" s="65"/>
      <c r="U54" s="63">
        <f t="shared" si="84"/>
        <v>0</v>
      </c>
      <c r="V54" s="64"/>
      <c r="W54" s="65"/>
      <c r="X54" s="65"/>
      <c r="Y54" s="63">
        <f t="shared" si="85"/>
        <v>0</v>
      </c>
      <c r="Z54" s="64"/>
      <c r="AA54" s="65"/>
      <c r="AB54" s="65"/>
      <c r="AC54" s="63">
        <f t="shared" si="86"/>
        <v>0</v>
      </c>
      <c r="AD54" s="64"/>
      <c r="AE54" s="65"/>
      <c r="AF54" s="65"/>
      <c r="AG54" s="63">
        <f t="shared" si="87"/>
        <v>0</v>
      </c>
      <c r="AH54" s="64"/>
      <c r="AI54" s="65"/>
      <c r="AJ54" s="65"/>
    </row>
    <row r="55" spans="2:36" ht="15" customHeight="1">
      <c r="B55" s="194"/>
      <c r="C55" s="194" t="s">
        <v>5</v>
      </c>
      <c r="D55" s="4" t="s">
        <v>6</v>
      </c>
      <c r="E55" s="22">
        <f>I55+M55+Q55+U55+Y55+AC55+AG55</f>
        <v>177436</v>
      </c>
      <c r="F55" s="23">
        <f t="shared" ref="F55:H56" si="90">J55+N55+R55+V55+Z55+AD55+AH55</f>
        <v>56448</v>
      </c>
      <c r="G55" s="24">
        <f t="shared" si="90"/>
        <v>54376</v>
      </c>
      <c r="H55" s="24">
        <f t="shared" si="90"/>
        <v>66612</v>
      </c>
      <c r="I55" s="22">
        <f t="shared" si="81"/>
        <v>17303</v>
      </c>
      <c r="J55" s="23">
        <v>5229</v>
      </c>
      <c r="K55" s="24">
        <v>5869</v>
      </c>
      <c r="L55" s="24">
        <v>6205</v>
      </c>
      <c r="M55" s="22">
        <f t="shared" si="82"/>
        <v>16103</v>
      </c>
      <c r="N55" s="23">
        <v>4698</v>
      </c>
      <c r="O55" s="24">
        <v>5389</v>
      </c>
      <c r="P55" s="24">
        <v>6016</v>
      </c>
      <c r="Q55" s="22">
        <f t="shared" si="83"/>
        <v>30876</v>
      </c>
      <c r="R55" s="23">
        <v>10479</v>
      </c>
      <c r="S55" s="24">
        <v>8984</v>
      </c>
      <c r="T55" s="24">
        <v>11413</v>
      </c>
      <c r="U55" s="22">
        <f t="shared" si="84"/>
        <v>31183</v>
      </c>
      <c r="V55" s="23">
        <v>10704</v>
      </c>
      <c r="W55" s="24">
        <v>9038</v>
      </c>
      <c r="X55" s="24">
        <v>11441</v>
      </c>
      <c r="Y55" s="22">
        <f t="shared" si="85"/>
        <v>31067</v>
      </c>
      <c r="Z55" s="150">
        <v>10002</v>
      </c>
      <c r="AA55" s="139">
        <v>8931</v>
      </c>
      <c r="AB55" s="139">
        <v>12134</v>
      </c>
      <c r="AC55" s="22">
        <f t="shared" si="86"/>
        <v>31183</v>
      </c>
      <c r="AD55" s="150">
        <v>9872</v>
      </c>
      <c r="AE55" s="139">
        <v>9474</v>
      </c>
      <c r="AF55" s="139">
        <v>11837</v>
      </c>
      <c r="AG55" s="22">
        <f t="shared" si="87"/>
        <v>19721</v>
      </c>
      <c r="AH55" s="150">
        <v>5464</v>
      </c>
      <c r="AI55" s="139">
        <v>6691</v>
      </c>
      <c r="AJ55" s="139">
        <v>7566</v>
      </c>
    </row>
    <row r="56" spans="2:36" ht="15" customHeight="1">
      <c r="B56" s="194"/>
      <c r="C56" s="194"/>
      <c r="D56" s="5" t="s">
        <v>7</v>
      </c>
      <c r="E56" s="28">
        <f>I56+M56+Q56+U56+Y56+AC56+AG56</f>
        <v>37828</v>
      </c>
      <c r="F56" s="29">
        <f t="shared" si="90"/>
        <v>10689</v>
      </c>
      <c r="G56" s="30">
        <f t="shared" si="90"/>
        <v>13217</v>
      </c>
      <c r="H56" s="30">
        <f t="shared" si="90"/>
        <v>13922</v>
      </c>
      <c r="I56" s="28">
        <f t="shared" si="81"/>
        <v>4812</v>
      </c>
      <c r="J56" s="29">
        <v>1365</v>
      </c>
      <c r="K56" s="30">
        <v>1920</v>
      </c>
      <c r="L56" s="30">
        <v>1527</v>
      </c>
      <c r="M56" s="28">
        <f t="shared" si="82"/>
        <v>4750</v>
      </c>
      <c r="N56" s="29">
        <v>1349</v>
      </c>
      <c r="O56" s="30">
        <v>1704</v>
      </c>
      <c r="P56" s="30">
        <v>1697</v>
      </c>
      <c r="Q56" s="28">
        <f t="shared" si="83"/>
        <v>5637</v>
      </c>
      <c r="R56" s="29">
        <v>1647</v>
      </c>
      <c r="S56" s="30">
        <v>1842</v>
      </c>
      <c r="T56" s="30">
        <v>2148</v>
      </c>
      <c r="U56" s="28">
        <f t="shared" si="84"/>
        <v>5642</v>
      </c>
      <c r="V56" s="29">
        <v>1625</v>
      </c>
      <c r="W56" s="30">
        <v>1831</v>
      </c>
      <c r="X56" s="30">
        <v>2186</v>
      </c>
      <c r="Y56" s="28">
        <f t="shared" si="85"/>
        <v>5954</v>
      </c>
      <c r="Z56" s="151">
        <v>1681</v>
      </c>
      <c r="AA56" s="140">
        <v>2018</v>
      </c>
      <c r="AB56" s="140">
        <v>2255</v>
      </c>
      <c r="AC56" s="28">
        <f t="shared" si="86"/>
        <v>5976</v>
      </c>
      <c r="AD56" s="151">
        <v>1633</v>
      </c>
      <c r="AE56" s="140">
        <v>2100</v>
      </c>
      <c r="AF56" s="140">
        <v>2243</v>
      </c>
      <c r="AG56" s="28">
        <f t="shared" si="87"/>
        <v>5057</v>
      </c>
      <c r="AH56" s="151">
        <v>1389</v>
      </c>
      <c r="AI56" s="140">
        <v>1802</v>
      </c>
      <c r="AJ56" s="140">
        <v>1866</v>
      </c>
    </row>
    <row r="57" spans="2:36" ht="15" customHeight="1">
      <c r="B57" s="194"/>
      <c r="C57" s="194"/>
      <c r="D57" s="142" t="s">
        <v>8</v>
      </c>
      <c r="E57" s="49">
        <f>E56/E50</f>
        <v>0.17572840790842872</v>
      </c>
      <c r="F57" s="50">
        <f t="shared" ref="F57:H57" si="91">F56/F50</f>
        <v>0.15921176102596185</v>
      </c>
      <c r="G57" s="51">
        <f t="shared" si="91"/>
        <v>0.19553799949698933</v>
      </c>
      <c r="H57" s="51">
        <f t="shared" si="91"/>
        <v>0.17287108550425906</v>
      </c>
      <c r="I57" s="49">
        <f>I56/I50</f>
        <v>0.21758987112819353</v>
      </c>
      <c r="J57" s="50">
        <f t="shared" ref="J57:L57" si="92">J56/J50</f>
        <v>0.2070063694267516</v>
      </c>
      <c r="K57" s="51">
        <f t="shared" si="92"/>
        <v>0.24650147644113493</v>
      </c>
      <c r="L57" s="51">
        <f t="shared" si="92"/>
        <v>0.19749094671495085</v>
      </c>
      <c r="M57" s="49">
        <f>M56/M50</f>
        <v>0.2277849709873879</v>
      </c>
      <c r="N57" s="50">
        <f t="shared" ref="N57:P57" si="93">N56/N50</f>
        <v>0.22308582768314866</v>
      </c>
      <c r="O57" s="51">
        <f t="shared" si="93"/>
        <v>0.24023685323558439</v>
      </c>
      <c r="P57" s="51">
        <f t="shared" si="93"/>
        <v>0.2200181511733437</v>
      </c>
      <c r="Q57" s="49">
        <f>Q56/Q50</f>
        <v>0.15438337030646618</v>
      </c>
      <c r="R57" s="50">
        <f t="shared" ref="R57:T57" si="94">R56/R50</f>
        <v>0.13582384957941612</v>
      </c>
      <c r="S57" s="51">
        <f t="shared" si="94"/>
        <v>0.17014594494734897</v>
      </c>
      <c r="T57" s="51">
        <f t="shared" si="94"/>
        <v>0.15839539856942703</v>
      </c>
      <c r="U57" s="49">
        <f>U56/U50</f>
        <v>0.15321113374066531</v>
      </c>
      <c r="V57" s="50">
        <f t="shared" ref="V57:X57" si="95">V56/V50</f>
        <v>0.13180306594208777</v>
      </c>
      <c r="W57" s="51">
        <f t="shared" si="95"/>
        <v>0.1684607599595179</v>
      </c>
      <c r="X57" s="51">
        <f t="shared" si="95"/>
        <v>0.16041681954942394</v>
      </c>
      <c r="Y57" s="49">
        <f>Y56/Y50</f>
        <v>0.16082763836741309</v>
      </c>
      <c r="Z57" s="50">
        <f t="shared" ref="Z57:AB57" si="96">Z56/Z50</f>
        <v>0.14388427629889583</v>
      </c>
      <c r="AA57" s="51">
        <f t="shared" si="96"/>
        <v>0.1843090693213992</v>
      </c>
      <c r="AB57" s="51">
        <f t="shared" si="96"/>
        <v>0.15671693654875252</v>
      </c>
      <c r="AC57" s="49">
        <f>AC56/AC50</f>
        <v>0.16082241179794934</v>
      </c>
      <c r="AD57" s="50">
        <f t="shared" ref="AD57:AF57" si="97">AD56/AD50</f>
        <v>0.14193828770099956</v>
      </c>
      <c r="AE57" s="51">
        <f t="shared" si="97"/>
        <v>0.18144116122343182</v>
      </c>
      <c r="AF57" s="51">
        <f t="shared" si="97"/>
        <v>0.15930397727272727</v>
      </c>
      <c r="AG57" s="49">
        <f>AG56/AG50</f>
        <v>0.20409233997901363</v>
      </c>
      <c r="AH57" s="50">
        <f t="shared" ref="AH57:AJ57" si="98">AH56/AH50</f>
        <v>0.20268495549394425</v>
      </c>
      <c r="AI57" s="51">
        <f t="shared" si="98"/>
        <v>0.21217473213234428</v>
      </c>
      <c r="AJ57" s="51">
        <f t="shared" si="98"/>
        <v>0.19783715012722647</v>
      </c>
    </row>
    <row r="58" spans="2:36" ht="15" customHeight="1">
      <c r="B58" s="194" t="s">
        <v>13</v>
      </c>
      <c r="C58" s="195" t="s">
        <v>10</v>
      </c>
      <c r="D58" s="195"/>
      <c r="E58" s="19">
        <f>I58+M58+Q58+U58+Y58+AC58+AG58</f>
        <v>0</v>
      </c>
      <c r="F58" s="20">
        <f t="shared" ref="F58:H60" si="99">J58+N58+R58+V58+Z58+AD58+AH58</f>
        <v>0</v>
      </c>
      <c r="G58" s="21">
        <f t="shared" si="99"/>
        <v>0</v>
      </c>
      <c r="H58" s="21">
        <f t="shared" si="99"/>
        <v>0</v>
      </c>
      <c r="I58" s="19">
        <f>SUM(J58:L58)</f>
        <v>0</v>
      </c>
      <c r="J58" s="20">
        <f>J59+J60</f>
        <v>0</v>
      </c>
      <c r="K58" s="21">
        <f t="shared" ref="K58:L58" si="100">K59+K60</f>
        <v>0</v>
      </c>
      <c r="L58" s="21">
        <f t="shared" si="100"/>
        <v>0</v>
      </c>
      <c r="M58" s="19">
        <f>SUM(N58:P58)</f>
        <v>0</v>
      </c>
      <c r="N58" s="20">
        <f>N59+N60</f>
        <v>0</v>
      </c>
      <c r="O58" s="21">
        <f t="shared" ref="O58:P58" si="101">O59+O60</f>
        <v>0</v>
      </c>
      <c r="P58" s="21">
        <f t="shared" si="101"/>
        <v>0</v>
      </c>
      <c r="Q58" s="19">
        <f>SUM(R58:T58)</f>
        <v>0</v>
      </c>
      <c r="R58" s="20">
        <f>R59+R60</f>
        <v>0</v>
      </c>
      <c r="S58" s="21">
        <f t="shared" ref="S58:T58" si="102">S59+S60</f>
        <v>0</v>
      </c>
      <c r="T58" s="21">
        <f t="shared" si="102"/>
        <v>0</v>
      </c>
      <c r="U58" s="19">
        <f>SUM(V58:X58)</f>
        <v>0</v>
      </c>
      <c r="V58" s="20">
        <f>V59+V60</f>
        <v>0</v>
      </c>
      <c r="W58" s="21">
        <f t="shared" ref="W58:X58" si="103">W59+W60</f>
        <v>0</v>
      </c>
      <c r="X58" s="21">
        <f t="shared" si="103"/>
        <v>0</v>
      </c>
      <c r="Y58" s="19">
        <f>SUM(Z58:AB58)</f>
        <v>0</v>
      </c>
      <c r="Z58" s="20">
        <f>Z59+Z60</f>
        <v>0</v>
      </c>
      <c r="AA58" s="21">
        <f t="shared" ref="AA58:AB58" si="104">AA59+AA60</f>
        <v>0</v>
      </c>
      <c r="AB58" s="21">
        <f t="shared" si="104"/>
        <v>0</v>
      </c>
      <c r="AC58" s="19">
        <f>SUM(AD58:AF58)</f>
        <v>0</v>
      </c>
      <c r="AD58" s="20">
        <f>AD59+AD60</f>
        <v>0</v>
      </c>
      <c r="AE58" s="21">
        <f t="shared" ref="AE58:AF58" si="105">AE59+AE60</f>
        <v>0</v>
      </c>
      <c r="AF58" s="21">
        <f t="shared" si="105"/>
        <v>0</v>
      </c>
      <c r="AG58" s="19">
        <f>SUM(AH58:AJ58)</f>
        <v>0</v>
      </c>
      <c r="AH58" s="20">
        <f>AH59+AH60</f>
        <v>0</v>
      </c>
      <c r="AI58" s="21">
        <f t="shared" ref="AI58:AJ58" si="106">AI59+AI60</f>
        <v>0</v>
      </c>
      <c r="AJ58" s="21">
        <f t="shared" si="106"/>
        <v>0</v>
      </c>
    </row>
    <row r="59" spans="2:36" ht="15" customHeight="1">
      <c r="B59" s="194"/>
      <c r="C59" s="196" t="s">
        <v>11</v>
      </c>
      <c r="D59" s="196"/>
      <c r="E59" s="52">
        <f>I59+M59+Q59+U59+Y59+AC59+AG59</f>
        <v>0</v>
      </c>
      <c r="F59" s="53">
        <f t="shared" si="99"/>
        <v>0</v>
      </c>
      <c r="G59" s="54">
        <f t="shared" si="99"/>
        <v>0</v>
      </c>
      <c r="H59" s="54">
        <f t="shared" si="99"/>
        <v>0</v>
      </c>
      <c r="I59" s="52">
        <f t="shared" ref="I59:I60" si="107">SUM(J59:L59)</f>
        <v>0</v>
      </c>
      <c r="J59" s="53"/>
      <c r="K59" s="54"/>
      <c r="L59" s="54"/>
      <c r="M59" s="52">
        <f t="shared" ref="M59:M60" si="108">SUM(N59:P59)</f>
        <v>0</v>
      </c>
      <c r="N59" s="53"/>
      <c r="O59" s="54"/>
      <c r="P59" s="54"/>
      <c r="Q59" s="52">
        <f t="shared" ref="Q59:Q60" si="109">SUM(R59:T59)</f>
        <v>0</v>
      </c>
      <c r="R59" s="53"/>
      <c r="S59" s="54"/>
      <c r="T59" s="54"/>
      <c r="U59" s="52">
        <f t="shared" ref="U59:U60" si="110">SUM(V59:X59)</f>
        <v>0</v>
      </c>
      <c r="V59" s="53"/>
      <c r="W59" s="54"/>
      <c r="X59" s="54"/>
      <c r="Y59" s="52">
        <f t="shared" ref="Y59:Y60" si="111">SUM(Z59:AB59)</f>
        <v>0</v>
      </c>
      <c r="Z59" s="53"/>
      <c r="AA59" s="54"/>
      <c r="AB59" s="54"/>
      <c r="AC59" s="52">
        <f t="shared" ref="AC59:AC60" si="112">SUM(AD59:AF59)</f>
        <v>0</v>
      </c>
      <c r="AD59" s="53"/>
      <c r="AE59" s="54"/>
      <c r="AF59" s="54"/>
      <c r="AG59" s="52">
        <f t="shared" ref="AG59:AG60" si="113">SUM(AH59:AJ59)</f>
        <v>0</v>
      </c>
      <c r="AH59" s="53"/>
      <c r="AI59" s="54"/>
      <c r="AJ59" s="54"/>
    </row>
    <row r="60" spans="2:36" ht="15" customHeight="1">
      <c r="B60" s="194"/>
      <c r="C60" s="197" t="s">
        <v>12</v>
      </c>
      <c r="D60" s="197"/>
      <c r="E60" s="25">
        <f>I60+M60+Q60+U60+Y60+AC60+AG60</f>
        <v>0</v>
      </c>
      <c r="F60" s="26">
        <f t="shared" si="99"/>
        <v>0</v>
      </c>
      <c r="G60" s="27">
        <f t="shared" si="99"/>
        <v>0</v>
      </c>
      <c r="H60" s="27">
        <f t="shared" si="99"/>
        <v>0</v>
      </c>
      <c r="I60" s="25">
        <f t="shared" si="107"/>
        <v>0</v>
      </c>
      <c r="J60" s="26"/>
      <c r="K60" s="27"/>
      <c r="L60" s="27"/>
      <c r="M60" s="25">
        <f t="shared" si="108"/>
        <v>0</v>
      </c>
      <c r="N60" s="26"/>
      <c r="O60" s="27"/>
      <c r="P60" s="27"/>
      <c r="Q60" s="25">
        <f t="shared" si="109"/>
        <v>0</v>
      </c>
      <c r="R60" s="26"/>
      <c r="S60" s="27"/>
      <c r="T60" s="27"/>
      <c r="U60" s="25">
        <f t="shared" si="110"/>
        <v>0</v>
      </c>
      <c r="V60" s="26"/>
      <c r="W60" s="27"/>
      <c r="X60" s="27"/>
      <c r="Y60" s="25">
        <f t="shared" si="111"/>
        <v>0</v>
      </c>
      <c r="Z60" s="26"/>
      <c r="AA60" s="27"/>
      <c r="AB60" s="27"/>
      <c r="AC60" s="25">
        <f t="shared" si="112"/>
        <v>0</v>
      </c>
      <c r="AD60" s="26"/>
      <c r="AE60" s="27"/>
      <c r="AF60" s="27"/>
      <c r="AG60" s="25">
        <f t="shared" si="113"/>
        <v>0</v>
      </c>
      <c r="AH60" s="26"/>
      <c r="AI60" s="27"/>
      <c r="AJ60" s="27"/>
    </row>
    <row r="61" spans="2:36" ht="15" customHeight="1">
      <c r="B61" s="203" t="s">
        <v>40</v>
      </c>
      <c r="C61" s="203"/>
      <c r="D61" s="203"/>
      <c r="E61" s="203" t="s">
        <v>142</v>
      </c>
      <c r="F61" s="203"/>
      <c r="G61" s="203"/>
      <c r="H61" s="203"/>
      <c r="I61" s="200">
        <v>45214</v>
      </c>
      <c r="J61" s="200"/>
      <c r="K61" s="200"/>
      <c r="L61" s="200"/>
      <c r="M61" s="223">
        <v>45215</v>
      </c>
      <c r="N61" s="224"/>
      <c r="O61" s="224"/>
      <c r="P61" s="225"/>
      <c r="Q61" s="223">
        <v>45216</v>
      </c>
      <c r="R61" s="224"/>
      <c r="S61" s="224"/>
      <c r="T61" s="225"/>
      <c r="U61" s="223">
        <v>45217</v>
      </c>
      <c r="V61" s="224"/>
      <c r="W61" s="224"/>
      <c r="X61" s="225"/>
      <c r="Y61" s="223">
        <v>45218</v>
      </c>
      <c r="Z61" s="224"/>
      <c r="AA61" s="224"/>
      <c r="AB61" s="225"/>
      <c r="AC61" s="223">
        <v>45219</v>
      </c>
      <c r="AD61" s="224"/>
      <c r="AE61" s="224"/>
      <c r="AF61" s="225"/>
      <c r="AG61" s="232">
        <v>45220</v>
      </c>
      <c r="AH61" s="233"/>
      <c r="AI61" s="233"/>
      <c r="AJ61" s="234"/>
    </row>
    <row r="62" spans="2:36" ht="15" customHeight="1">
      <c r="B62" s="201" t="s">
        <v>0</v>
      </c>
      <c r="C62" s="201"/>
      <c r="D62" s="201"/>
      <c r="E62" s="6" t="s">
        <v>15</v>
      </c>
      <c r="F62" s="7" t="s">
        <v>17</v>
      </c>
      <c r="G62" s="143" t="s">
        <v>19</v>
      </c>
      <c r="H62" s="16" t="s">
        <v>21</v>
      </c>
      <c r="I62" s="10" t="s">
        <v>14</v>
      </c>
      <c r="J62" s="11" t="s">
        <v>16</v>
      </c>
      <c r="K62" s="12" t="s">
        <v>18</v>
      </c>
      <c r="L62" s="12" t="s">
        <v>20</v>
      </c>
      <c r="M62" s="10" t="s">
        <v>14</v>
      </c>
      <c r="N62" s="11" t="s">
        <v>16</v>
      </c>
      <c r="O62" s="12" t="s">
        <v>18</v>
      </c>
      <c r="P62" s="12" t="s">
        <v>20</v>
      </c>
      <c r="Q62" s="10" t="s">
        <v>14</v>
      </c>
      <c r="R62" s="11" t="s">
        <v>16</v>
      </c>
      <c r="S62" s="12" t="s">
        <v>18</v>
      </c>
      <c r="T62" s="12" t="s">
        <v>20</v>
      </c>
      <c r="U62" s="10" t="s">
        <v>14</v>
      </c>
      <c r="V62" s="11" t="s">
        <v>16</v>
      </c>
      <c r="W62" s="12" t="s">
        <v>18</v>
      </c>
      <c r="X62" s="12" t="s">
        <v>20</v>
      </c>
      <c r="Y62" s="10" t="s">
        <v>14</v>
      </c>
      <c r="Z62" s="11" t="s">
        <v>16</v>
      </c>
      <c r="AA62" s="12" t="s">
        <v>18</v>
      </c>
      <c r="AB62" s="12" t="s">
        <v>20</v>
      </c>
      <c r="AC62" s="10" t="s">
        <v>14</v>
      </c>
      <c r="AD62" s="11" t="s">
        <v>16</v>
      </c>
      <c r="AE62" s="12" t="s">
        <v>18</v>
      </c>
      <c r="AF62" s="12" t="s">
        <v>20</v>
      </c>
      <c r="AG62" s="10" t="s">
        <v>14</v>
      </c>
      <c r="AH62" s="11" t="s">
        <v>16</v>
      </c>
      <c r="AI62" s="12" t="s">
        <v>18</v>
      </c>
      <c r="AJ62" s="12" t="s">
        <v>20</v>
      </c>
    </row>
    <row r="63" spans="2:36" ht="15" customHeight="1">
      <c r="B63" s="194" t="s">
        <v>9</v>
      </c>
      <c r="C63" s="195" t="s">
        <v>1</v>
      </c>
      <c r="D63" s="195"/>
      <c r="E63" s="19">
        <f>I63+M63+Q63+U63+Y63+AC63+AG63</f>
        <v>231481</v>
      </c>
      <c r="F63" s="20">
        <f t="shared" ref="F63:H65" si="114">J63+N63+R63+V63+Z63+AD63+AH63</f>
        <v>73527</v>
      </c>
      <c r="G63" s="21">
        <f t="shared" si="114"/>
        <v>72229</v>
      </c>
      <c r="H63" s="21">
        <f t="shared" si="114"/>
        <v>85725</v>
      </c>
      <c r="I63" s="19">
        <f>SUM(J63:L63)</f>
        <v>21173</v>
      </c>
      <c r="J63" s="20">
        <f>J64+J65</f>
        <v>6141</v>
      </c>
      <c r="K63" s="21">
        <f t="shared" ref="K63:L63" si="115">K64+K65</f>
        <v>7588</v>
      </c>
      <c r="L63" s="21">
        <f t="shared" si="115"/>
        <v>7444</v>
      </c>
      <c r="M63" s="19">
        <f>SUM(N63:P63)</f>
        <v>35349</v>
      </c>
      <c r="N63" s="20">
        <f>N64+N65</f>
        <v>11444</v>
      </c>
      <c r="O63" s="21">
        <f t="shared" ref="O63:P63" si="116">O64+O65</f>
        <v>10595</v>
      </c>
      <c r="P63" s="21">
        <f t="shared" si="116"/>
        <v>13310</v>
      </c>
      <c r="Q63" s="19">
        <f>SUM(R63:T63)</f>
        <v>37219</v>
      </c>
      <c r="R63" s="20">
        <f>R64+R65</f>
        <v>12347</v>
      </c>
      <c r="S63" s="21">
        <f t="shared" ref="S63:T63" si="117">S64+S65</f>
        <v>11004</v>
      </c>
      <c r="T63" s="21">
        <f t="shared" si="117"/>
        <v>13868</v>
      </c>
      <c r="U63" s="19">
        <f>SUM(V63:X63)</f>
        <v>36761</v>
      </c>
      <c r="V63" s="20">
        <f>V64+V65</f>
        <v>11955</v>
      </c>
      <c r="W63" s="21">
        <f t="shared" ref="W63:X63" si="118">W64+W65</f>
        <v>11039</v>
      </c>
      <c r="X63" s="21">
        <f t="shared" si="118"/>
        <v>13767</v>
      </c>
      <c r="Y63" s="19">
        <f>SUM(Z63:AB63)</f>
        <v>35416</v>
      </c>
      <c r="Z63" s="20">
        <f>Z64+Z65</f>
        <v>11904</v>
      </c>
      <c r="AA63" s="21">
        <f t="shared" ref="AA63:AB63" si="119">AA64+AA65</f>
        <v>10470</v>
      </c>
      <c r="AB63" s="21">
        <f t="shared" si="119"/>
        <v>13042</v>
      </c>
      <c r="AC63" s="19">
        <f>SUM(AD63:AF63)</f>
        <v>37499</v>
      </c>
      <c r="AD63" s="20">
        <f>AD64+AD65</f>
        <v>11541</v>
      </c>
      <c r="AE63" s="21">
        <f t="shared" ref="AE63:AF63" si="120">AE64+AE65</f>
        <v>11859</v>
      </c>
      <c r="AF63" s="21">
        <f t="shared" si="120"/>
        <v>14099</v>
      </c>
      <c r="AG63" s="19">
        <f>SUM(AH63:AJ63)</f>
        <v>28064</v>
      </c>
      <c r="AH63" s="20">
        <f>AH64+AH65</f>
        <v>8195</v>
      </c>
      <c r="AI63" s="21">
        <f t="shared" ref="AI63:AJ63" si="121">AI64+AI65</f>
        <v>9674</v>
      </c>
      <c r="AJ63" s="21">
        <f t="shared" si="121"/>
        <v>10195</v>
      </c>
    </row>
    <row r="64" spans="2:36" ht="15" customHeight="1">
      <c r="B64" s="194"/>
      <c r="C64" s="194" t="s">
        <v>2</v>
      </c>
      <c r="D64" s="4" t="s">
        <v>3</v>
      </c>
      <c r="E64" s="22">
        <f t="shared" ref="E64:E65" si="122">I64+M64+Q64+U64+Y64+AC64+AG64</f>
        <v>119361</v>
      </c>
      <c r="F64" s="23">
        <f t="shared" si="114"/>
        <v>38733</v>
      </c>
      <c r="G64" s="24">
        <f t="shared" si="114"/>
        <v>36865</v>
      </c>
      <c r="H64" s="24">
        <f t="shared" si="114"/>
        <v>43763</v>
      </c>
      <c r="I64" s="22">
        <f t="shared" ref="I64:I69" si="123">SUM(J64:L64)</f>
        <v>10714</v>
      </c>
      <c r="J64" s="23">
        <v>3065</v>
      </c>
      <c r="K64" s="24">
        <v>3903</v>
      </c>
      <c r="L64" s="24">
        <v>3746</v>
      </c>
      <c r="M64" s="22">
        <f t="shared" ref="M64:M69" si="124">SUM(N64:P64)</f>
        <v>18318</v>
      </c>
      <c r="N64" s="23">
        <v>5973</v>
      </c>
      <c r="O64" s="24">
        <v>5479</v>
      </c>
      <c r="P64" s="24">
        <v>6866</v>
      </c>
      <c r="Q64" s="22">
        <f t="shared" ref="Q64:Q69" si="125">SUM(R64:T64)</f>
        <v>19252</v>
      </c>
      <c r="R64" s="23">
        <v>6607</v>
      </c>
      <c r="S64" s="24">
        <v>5570</v>
      </c>
      <c r="T64" s="24">
        <v>7075</v>
      </c>
      <c r="U64" s="22">
        <f t="shared" ref="U64:U69" si="126">SUM(V64:X64)</f>
        <v>18911</v>
      </c>
      <c r="V64" s="23">
        <v>6273</v>
      </c>
      <c r="W64" s="24">
        <v>5584</v>
      </c>
      <c r="X64" s="24">
        <v>7054</v>
      </c>
      <c r="Y64" s="22">
        <f t="shared" ref="Y64:Y69" si="127">SUM(Z64:AB64)</f>
        <v>18375</v>
      </c>
      <c r="Z64" s="23">
        <v>6454</v>
      </c>
      <c r="AA64" s="24">
        <v>5302</v>
      </c>
      <c r="AB64" s="24">
        <v>6619</v>
      </c>
      <c r="AC64" s="22">
        <f t="shared" ref="AC64:AC69" si="128">SUM(AD64:AF64)</f>
        <v>19379</v>
      </c>
      <c r="AD64" s="23">
        <v>6149</v>
      </c>
      <c r="AE64" s="24">
        <v>6040</v>
      </c>
      <c r="AF64" s="24">
        <v>7190</v>
      </c>
      <c r="AG64" s="22">
        <f t="shared" ref="AG64:AG69" si="129">SUM(AH64:AJ64)</f>
        <v>14412</v>
      </c>
      <c r="AH64" s="23">
        <v>4212</v>
      </c>
      <c r="AI64" s="24">
        <v>4987</v>
      </c>
      <c r="AJ64" s="24">
        <v>5213</v>
      </c>
    </row>
    <row r="65" spans="2:36" ht="15" customHeight="1">
      <c r="B65" s="194"/>
      <c r="C65" s="194"/>
      <c r="D65" s="142" t="s">
        <v>4</v>
      </c>
      <c r="E65" s="25">
        <f t="shared" si="122"/>
        <v>112120</v>
      </c>
      <c r="F65" s="26">
        <f t="shared" si="114"/>
        <v>34794</v>
      </c>
      <c r="G65" s="27">
        <f t="shared" si="114"/>
        <v>35364</v>
      </c>
      <c r="H65" s="27">
        <f t="shared" si="114"/>
        <v>41962</v>
      </c>
      <c r="I65" s="25">
        <f t="shared" si="123"/>
        <v>10459</v>
      </c>
      <c r="J65" s="26">
        <v>3076</v>
      </c>
      <c r="K65" s="27">
        <v>3685</v>
      </c>
      <c r="L65" s="27">
        <v>3698</v>
      </c>
      <c r="M65" s="25">
        <f t="shared" si="124"/>
        <v>17031</v>
      </c>
      <c r="N65" s="26">
        <v>5471</v>
      </c>
      <c r="O65" s="27">
        <v>5116</v>
      </c>
      <c r="P65" s="27">
        <v>6444</v>
      </c>
      <c r="Q65" s="25">
        <f t="shared" si="125"/>
        <v>17967</v>
      </c>
      <c r="R65" s="26">
        <v>5740</v>
      </c>
      <c r="S65" s="27">
        <v>5434</v>
      </c>
      <c r="T65" s="27">
        <v>6793</v>
      </c>
      <c r="U65" s="25">
        <f t="shared" si="126"/>
        <v>17850</v>
      </c>
      <c r="V65" s="26">
        <v>5682</v>
      </c>
      <c r="W65" s="27">
        <v>5455</v>
      </c>
      <c r="X65" s="27">
        <v>6713</v>
      </c>
      <c r="Y65" s="25">
        <f t="shared" si="127"/>
        <v>17041</v>
      </c>
      <c r="Z65" s="26">
        <v>5450</v>
      </c>
      <c r="AA65" s="27">
        <v>5168</v>
      </c>
      <c r="AB65" s="27">
        <v>6423</v>
      </c>
      <c r="AC65" s="25">
        <f t="shared" si="128"/>
        <v>18120</v>
      </c>
      <c r="AD65" s="26">
        <v>5392</v>
      </c>
      <c r="AE65" s="27">
        <v>5819</v>
      </c>
      <c r="AF65" s="27">
        <v>6909</v>
      </c>
      <c r="AG65" s="25">
        <f t="shared" si="129"/>
        <v>13652</v>
      </c>
      <c r="AH65" s="26">
        <v>3983</v>
      </c>
      <c r="AI65" s="27">
        <v>4687</v>
      </c>
      <c r="AJ65" s="27">
        <v>4982</v>
      </c>
    </row>
    <row r="66" spans="2:36" ht="15" customHeight="1">
      <c r="B66" s="194"/>
      <c r="C66" s="202" t="s">
        <v>27</v>
      </c>
      <c r="D66" s="58" t="s">
        <v>28</v>
      </c>
      <c r="E66" s="59">
        <f>SUM(F66:H66)</f>
        <v>182244</v>
      </c>
      <c r="F66" s="60">
        <f>N63+R63+V63+Z63+AD63</f>
        <v>59191</v>
      </c>
      <c r="G66" s="61">
        <f t="shared" ref="G66:H66" si="130">O63+S63+W63+AA63+AE63</f>
        <v>54967</v>
      </c>
      <c r="H66" s="61">
        <f t="shared" si="130"/>
        <v>68086</v>
      </c>
      <c r="I66" s="59">
        <f t="shared" si="123"/>
        <v>0</v>
      </c>
      <c r="J66" s="60"/>
      <c r="K66" s="61"/>
      <c r="L66" s="61"/>
      <c r="M66" s="59">
        <f t="shared" si="124"/>
        <v>0</v>
      </c>
      <c r="N66" s="60"/>
      <c r="O66" s="61"/>
      <c r="P66" s="61"/>
      <c r="Q66" s="59">
        <f t="shared" si="125"/>
        <v>0</v>
      </c>
      <c r="R66" s="60"/>
      <c r="S66" s="61"/>
      <c r="T66" s="61"/>
      <c r="U66" s="59">
        <f t="shared" si="126"/>
        <v>0</v>
      </c>
      <c r="V66" s="60"/>
      <c r="W66" s="61"/>
      <c r="X66" s="61"/>
      <c r="Y66" s="59">
        <f t="shared" si="127"/>
        <v>0</v>
      </c>
      <c r="Z66" s="60"/>
      <c r="AA66" s="61"/>
      <c r="AB66" s="61"/>
      <c r="AC66" s="59">
        <f t="shared" si="128"/>
        <v>0</v>
      </c>
      <c r="AD66" s="60"/>
      <c r="AE66" s="61"/>
      <c r="AF66" s="61"/>
      <c r="AG66" s="59">
        <f t="shared" si="129"/>
        <v>0</v>
      </c>
      <c r="AH66" s="60"/>
      <c r="AI66" s="61"/>
      <c r="AJ66" s="61"/>
    </row>
    <row r="67" spans="2:36" ht="15" customHeight="1">
      <c r="B67" s="194"/>
      <c r="C67" s="202"/>
      <c r="D67" s="62" t="s">
        <v>29</v>
      </c>
      <c r="E67" s="63">
        <f>SUM(F67:H67)</f>
        <v>49237</v>
      </c>
      <c r="F67" s="64">
        <f>J63+AH63</f>
        <v>14336</v>
      </c>
      <c r="G67" s="65">
        <f t="shared" ref="G67:H67" si="131">K63+AI63</f>
        <v>17262</v>
      </c>
      <c r="H67" s="65">
        <f t="shared" si="131"/>
        <v>17639</v>
      </c>
      <c r="I67" s="63">
        <f t="shared" si="123"/>
        <v>0</v>
      </c>
      <c r="J67" s="64"/>
      <c r="K67" s="65"/>
      <c r="L67" s="65"/>
      <c r="M67" s="63">
        <f t="shared" si="124"/>
        <v>0</v>
      </c>
      <c r="N67" s="64"/>
      <c r="O67" s="65"/>
      <c r="P67" s="65"/>
      <c r="Q67" s="63">
        <f t="shared" si="125"/>
        <v>0</v>
      </c>
      <c r="R67" s="64"/>
      <c r="S67" s="65"/>
      <c r="T67" s="65"/>
      <c r="U67" s="63">
        <f t="shared" si="126"/>
        <v>0</v>
      </c>
      <c r="V67" s="64"/>
      <c r="W67" s="65"/>
      <c r="X67" s="65"/>
      <c r="Y67" s="63">
        <f t="shared" si="127"/>
        <v>0</v>
      </c>
      <c r="Z67" s="64"/>
      <c r="AA67" s="65"/>
      <c r="AB67" s="65"/>
      <c r="AC67" s="63">
        <f t="shared" si="128"/>
        <v>0</v>
      </c>
      <c r="AD67" s="64"/>
      <c r="AE67" s="65"/>
      <c r="AF67" s="65"/>
      <c r="AG67" s="63">
        <f t="shared" si="129"/>
        <v>0</v>
      </c>
      <c r="AH67" s="64"/>
      <c r="AI67" s="65"/>
      <c r="AJ67" s="65"/>
    </row>
    <row r="68" spans="2:36" ht="15" customHeight="1">
      <c r="B68" s="194"/>
      <c r="C68" s="194" t="s">
        <v>5</v>
      </c>
      <c r="D68" s="4" t="s">
        <v>6</v>
      </c>
      <c r="E68" s="22">
        <f t="shared" ref="E68:H69" si="132">I68+M68+Q68+U68+Y68+AC68+AG68</f>
        <v>193857</v>
      </c>
      <c r="F68" s="23">
        <f t="shared" si="132"/>
        <v>62841</v>
      </c>
      <c r="G68" s="24">
        <f t="shared" si="132"/>
        <v>59241</v>
      </c>
      <c r="H68" s="24">
        <f t="shared" si="132"/>
        <v>71775</v>
      </c>
      <c r="I68" s="22">
        <f t="shared" si="123"/>
        <v>16521</v>
      </c>
      <c r="J68" s="23">
        <v>4840</v>
      </c>
      <c r="K68" s="24">
        <v>5844</v>
      </c>
      <c r="L68" s="24">
        <v>5837</v>
      </c>
      <c r="M68" s="22">
        <f t="shared" si="124"/>
        <v>29723</v>
      </c>
      <c r="N68" s="23">
        <v>9858</v>
      </c>
      <c r="O68" s="24">
        <v>8726</v>
      </c>
      <c r="P68" s="24">
        <v>11139</v>
      </c>
      <c r="Q68" s="22">
        <f t="shared" si="125"/>
        <v>31560</v>
      </c>
      <c r="R68" s="23">
        <v>10735</v>
      </c>
      <c r="S68" s="24">
        <v>9110</v>
      </c>
      <c r="T68" s="24">
        <v>11715</v>
      </c>
      <c r="U68" s="22">
        <f t="shared" si="126"/>
        <v>31111</v>
      </c>
      <c r="V68" s="23">
        <v>10291</v>
      </c>
      <c r="W68" s="24">
        <v>9201</v>
      </c>
      <c r="X68" s="24">
        <v>11619</v>
      </c>
      <c r="Y68" s="22">
        <f t="shared" si="127"/>
        <v>30449</v>
      </c>
      <c r="Z68" s="23">
        <v>10491</v>
      </c>
      <c r="AA68" s="24">
        <v>8837</v>
      </c>
      <c r="AB68" s="24">
        <v>11121</v>
      </c>
      <c r="AC68" s="22">
        <f t="shared" si="128"/>
        <v>31786</v>
      </c>
      <c r="AD68" s="23">
        <v>9913</v>
      </c>
      <c r="AE68" s="24">
        <v>9918</v>
      </c>
      <c r="AF68" s="24">
        <v>11955</v>
      </c>
      <c r="AG68" s="22">
        <f t="shared" si="129"/>
        <v>22707</v>
      </c>
      <c r="AH68" s="23">
        <v>6713</v>
      </c>
      <c r="AI68" s="24">
        <v>7605</v>
      </c>
      <c r="AJ68" s="24">
        <v>8389</v>
      </c>
    </row>
    <row r="69" spans="2:36" ht="15" customHeight="1">
      <c r="B69" s="194"/>
      <c r="C69" s="194"/>
      <c r="D69" s="5" t="s">
        <v>7</v>
      </c>
      <c r="E69" s="28">
        <f t="shared" si="132"/>
        <v>37624</v>
      </c>
      <c r="F69" s="29">
        <f t="shared" si="132"/>
        <v>10686</v>
      </c>
      <c r="G69" s="30">
        <f t="shared" si="132"/>
        <v>12988</v>
      </c>
      <c r="H69" s="30">
        <f t="shared" si="132"/>
        <v>13950</v>
      </c>
      <c r="I69" s="28">
        <f t="shared" si="123"/>
        <v>4652</v>
      </c>
      <c r="J69" s="29">
        <v>1301</v>
      </c>
      <c r="K69" s="30">
        <v>1744</v>
      </c>
      <c r="L69" s="30">
        <v>1607</v>
      </c>
      <c r="M69" s="28">
        <f t="shared" si="124"/>
        <v>5626</v>
      </c>
      <c r="N69" s="29">
        <v>1586</v>
      </c>
      <c r="O69" s="30">
        <v>1869</v>
      </c>
      <c r="P69" s="30">
        <v>2171</v>
      </c>
      <c r="Q69" s="28">
        <f t="shared" si="125"/>
        <v>5659</v>
      </c>
      <c r="R69" s="29">
        <v>1612</v>
      </c>
      <c r="S69" s="30">
        <v>1894</v>
      </c>
      <c r="T69" s="30">
        <v>2153</v>
      </c>
      <c r="U69" s="28">
        <f t="shared" si="126"/>
        <v>5650</v>
      </c>
      <c r="V69" s="29">
        <v>1664</v>
      </c>
      <c r="W69" s="30">
        <v>1838</v>
      </c>
      <c r="X69" s="30">
        <v>2148</v>
      </c>
      <c r="Y69" s="28">
        <f t="shared" si="127"/>
        <v>4967</v>
      </c>
      <c r="Z69" s="29">
        <v>1413</v>
      </c>
      <c r="AA69" s="30">
        <v>1633</v>
      </c>
      <c r="AB69" s="30">
        <v>1921</v>
      </c>
      <c r="AC69" s="28">
        <f t="shared" si="128"/>
        <v>5713</v>
      </c>
      <c r="AD69" s="29">
        <v>1628</v>
      </c>
      <c r="AE69" s="30">
        <v>1941</v>
      </c>
      <c r="AF69" s="30">
        <v>2144</v>
      </c>
      <c r="AG69" s="28">
        <f t="shared" si="129"/>
        <v>5357</v>
      </c>
      <c r="AH69" s="29">
        <v>1482</v>
      </c>
      <c r="AI69" s="30">
        <v>2069</v>
      </c>
      <c r="AJ69" s="30">
        <v>1806</v>
      </c>
    </row>
    <row r="70" spans="2:36" ht="15" customHeight="1">
      <c r="B70" s="194"/>
      <c r="C70" s="194"/>
      <c r="D70" s="142" t="s">
        <v>8</v>
      </c>
      <c r="E70" s="49">
        <f>E69/E63</f>
        <v>0.1625360180749176</v>
      </c>
      <c r="F70" s="50">
        <f t="shared" ref="F70:H70" si="133">F69/F63</f>
        <v>0.14533436696723653</v>
      </c>
      <c r="G70" s="51">
        <f t="shared" si="133"/>
        <v>0.1798169710227194</v>
      </c>
      <c r="H70" s="51">
        <f t="shared" si="133"/>
        <v>0.16272965879265092</v>
      </c>
      <c r="I70" s="49">
        <f>I69/I63</f>
        <v>0.21971378642610873</v>
      </c>
      <c r="J70" s="50">
        <f t="shared" ref="J70:L70" si="134">J69/J63</f>
        <v>0.21185474678391142</v>
      </c>
      <c r="K70" s="51">
        <f t="shared" si="134"/>
        <v>0.22983658408012653</v>
      </c>
      <c r="L70" s="51">
        <f t="shared" si="134"/>
        <v>0.21587855991402471</v>
      </c>
      <c r="M70" s="49">
        <f>M69/M63</f>
        <v>0.15915584599281452</v>
      </c>
      <c r="N70" s="50">
        <f t="shared" ref="N70:P70" si="135">N69/N63</f>
        <v>0.13858790632645929</v>
      </c>
      <c r="O70" s="51">
        <f t="shared" si="135"/>
        <v>0.17640396413402548</v>
      </c>
      <c r="P70" s="51">
        <f t="shared" si="135"/>
        <v>0.16311044327573254</v>
      </c>
      <c r="Q70" s="49">
        <f>Q69/Q63</f>
        <v>0.15204599801176819</v>
      </c>
      <c r="R70" s="50">
        <f t="shared" ref="R70:T70" si="136">R69/R63</f>
        <v>0.13055803029075888</v>
      </c>
      <c r="S70" s="51">
        <f t="shared" si="136"/>
        <v>0.17211922937113777</v>
      </c>
      <c r="T70" s="51">
        <f t="shared" si="136"/>
        <v>0.15524949524084222</v>
      </c>
      <c r="U70" s="49">
        <f>U69/U63</f>
        <v>0.15369549250564457</v>
      </c>
      <c r="V70" s="50">
        <f t="shared" ref="V70:X70" si="137">V69/V63</f>
        <v>0.13918862400669177</v>
      </c>
      <c r="W70" s="51">
        <f t="shared" si="137"/>
        <v>0.16650058882145122</v>
      </c>
      <c r="X70" s="51">
        <f t="shared" si="137"/>
        <v>0.156025277838309</v>
      </c>
      <c r="Y70" s="49">
        <f>Y69/Y63</f>
        <v>0.14024734583239215</v>
      </c>
      <c r="Z70" s="50">
        <f t="shared" ref="Z70:AB70" si="138">Z69/Z63</f>
        <v>0.11869959677419355</v>
      </c>
      <c r="AA70" s="51">
        <f t="shared" si="138"/>
        <v>0.15596943648519579</v>
      </c>
      <c r="AB70" s="51">
        <f t="shared" si="138"/>
        <v>0.14729335991412359</v>
      </c>
      <c r="AC70" s="49">
        <f>AC69/AC63</f>
        <v>0.15235072935278274</v>
      </c>
      <c r="AD70" s="50">
        <f t="shared" ref="AD70:AF70" si="139">AD69/AD63</f>
        <v>0.14106229962741529</v>
      </c>
      <c r="AE70" s="51">
        <f t="shared" si="139"/>
        <v>0.16367315962560081</v>
      </c>
      <c r="AF70" s="51">
        <f t="shared" si="139"/>
        <v>0.15206752251932762</v>
      </c>
      <c r="AG70" s="49">
        <f>AG69/AG63</f>
        <v>0.19088511972633979</v>
      </c>
      <c r="AH70" s="50">
        <f t="shared" ref="AH70:AJ70" si="140">AH69/AH63</f>
        <v>0.18084197681513117</v>
      </c>
      <c r="AI70" s="51">
        <f t="shared" si="140"/>
        <v>0.2138722348563159</v>
      </c>
      <c r="AJ70" s="51">
        <f t="shared" si="140"/>
        <v>0.17714565963707699</v>
      </c>
    </row>
    <row r="71" spans="2:36" ht="15" customHeight="1">
      <c r="B71" s="194" t="s">
        <v>13</v>
      </c>
      <c r="C71" s="195" t="s">
        <v>10</v>
      </c>
      <c r="D71" s="195"/>
      <c r="E71" s="19">
        <f t="shared" ref="E71:H73" si="141">I71+M71+Q71+U71+Y71+AC71+AG71</f>
        <v>0</v>
      </c>
      <c r="F71" s="20">
        <f t="shared" si="141"/>
        <v>0</v>
      </c>
      <c r="G71" s="21">
        <f t="shared" si="141"/>
        <v>0</v>
      </c>
      <c r="H71" s="21">
        <f t="shared" si="141"/>
        <v>0</v>
      </c>
      <c r="I71" s="19">
        <f>SUM(J71:L71)</f>
        <v>0</v>
      </c>
      <c r="J71" s="20">
        <f>J72+J73</f>
        <v>0</v>
      </c>
      <c r="K71" s="21">
        <f t="shared" ref="K71:L71" si="142">K72+K73</f>
        <v>0</v>
      </c>
      <c r="L71" s="21">
        <f t="shared" si="142"/>
        <v>0</v>
      </c>
      <c r="M71" s="19">
        <f>SUM(N71:P71)</f>
        <v>0</v>
      </c>
      <c r="N71" s="20">
        <f>N72+N73</f>
        <v>0</v>
      </c>
      <c r="O71" s="21">
        <f t="shared" ref="O71:P71" si="143">O72+O73</f>
        <v>0</v>
      </c>
      <c r="P71" s="21">
        <f t="shared" si="143"/>
        <v>0</v>
      </c>
      <c r="Q71" s="19">
        <f>SUM(R71:T71)</f>
        <v>0</v>
      </c>
      <c r="R71" s="20">
        <f>R72+R73</f>
        <v>0</v>
      </c>
      <c r="S71" s="21">
        <f t="shared" ref="S71:T71" si="144">S72+S73</f>
        <v>0</v>
      </c>
      <c r="T71" s="21">
        <f t="shared" si="144"/>
        <v>0</v>
      </c>
      <c r="U71" s="19">
        <f>SUM(V71:X71)</f>
        <v>0</v>
      </c>
      <c r="V71" s="20">
        <f>V72+V73</f>
        <v>0</v>
      </c>
      <c r="W71" s="21">
        <f t="shared" ref="W71:X71" si="145">W72+W73</f>
        <v>0</v>
      </c>
      <c r="X71" s="21">
        <f t="shared" si="145"/>
        <v>0</v>
      </c>
      <c r="Y71" s="19">
        <f>SUM(Z71:AB71)</f>
        <v>0</v>
      </c>
      <c r="Z71" s="20">
        <f>Z72+Z73</f>
        <v>0</v>
      </c>
      <c r="AA71" s="21">
        <f t="shared" ref="AA71:AB71" si="146">AA72+AA73</f>
        <v>0</v>
      </c>
      <c r="AB71" s="21">
        <f t="shared" si="146"/>
        <v>0</v>
      </c>
      <c r="AC71" s="19">
        <f>SUM(AD71:AF71)</f>
        <v>0</v>
      </c>
      <c r="AD71" s="20">
        <f>AD72+AD73</f>
        <v>0</v>
      </c>
      <c r="AE71" s="21">
        <f t="shared" ref="AE71:AF71" si="147">AE72+AE73</f>
        <v>0</v>
      </c>
      <c r="AF71" s="21">
        <f t="shared" si="147"/>
        <v>0</v>
      </c>
      <c r="AG71" s="19">
        <f>SUM(AH71:AJ71)</f>
        <v>0</v>
      </c>
      <c r="AH71" s="20">
        <f>AH72+AH73</f>
        <v>0</v>
      </c>
      <c r="AI71" s="21">
        <f t="shared" ref="AI71:AJ71" si="148">AI72+AI73</f>
        <v>0</v>
      </c>
      <c r="AJ71" s="21">
        <f t="shared" si="148"/>
        <v>0</v>
      </c>
    </row>
    <row r="72" spans="2:36" ht="15" customHeight="1">
      <c r="B72" s="194"/>
      <c r="C72" s="196" t="s">
        <v>11</v>
      </c>
      <c r="D72" s="196"/>
      <c r="E72" s="52">
        <f t="shared" si="141"/>
        <v>0</v>
      </c>
      <c r="F72" s="53">
        <f t="shared" si="141"/>
        <v>0</v>
      </c>
      <c r="G72" s="54">
        <f t="shared" si="141"/>
        <v>0</v>
      </c>
      <c r="H72" s="54">
        <f t="shared" si="141"/>
        <v>0</v>
      </c>
      <c r="I72" s="52">
        <f t="shared" ref="I72:I73" si="149">SUM(J72:L72)</f>
        <v>0</v>
      </c>
      <c r="J72" s="53"/>
      <c r="K72" s="54"/>
      <c r="L72" s="54"/>
      <c r="M72" s="52">
        <f t="shared" ref="M72:M73" si="150">SUM(N72:P72)</f>
        <v>0</v>
      </c>
      <c r="N72" s="53"/>
      <c r="O72" s="54"/>
      <c r="P72" s="54"/>
      <c r="Q72" s="52">
        <f t="shared" ref="Q72:Q73" si="151">SUM(R72:T72)</f>
        <v>0</v>
      </c>
      <c r="R72" s="53"/>
      <c r="S72" s="54"/>
      <c r="T72" s="54"/>
      <c r="U72" s="52">
        <f t="shared" ref="U72:U73" si="152">SUM(V72:X72)</f>
        <v>0</v>
      </c>
      <c r="V72" s="53"/>
      <c r="W72" s="54"/>
      <c r="X72" s="54"/>
      <c r="Y72" s="52">
        <f t="shared" ref="Y72:Y73" si="153">SUM(Z72:AB72)</f>
        <v>0</v>
      </c>
      <c r="Z72" s="53"/>
      <c r="AA72" s="54"/>
      <c r="AB72" s="54"/>
      <c r="AC72" s="52">
        <f t="shared" ref="AC72:AC73" si="154">SUM(AD72:AF72)</f>
        <v>0</v>
      </c>
      <c r="AD72" s="53"/>
      <c r="AE72" s="54"/>
      <c r="AF72" s="54"/>
      <c r="AG72" s="52">
        <f t="shared" ref="AG72:AG73" si="155">SUM(AH72:AJ72)</f>
        <v>0</v>
      </c>
      <c r="AH72" s="53"/>
      <c r="AI72" s="54"/>
      <c r="AJ72" s="54"/>
    </row>
    <row r="73" spans="2:36" ht="15" customHeight="1">
      <c r="B73" s="194"/>
      <c r="C73" s="197" t="s">
        <v>12</v>
      </c>
      <c r="D73" s="197"/>
      <c r="E73" s="25">
        <f t="shared" si="141"/>
        <v>0</v>
      </c>
      <c r="F73" s="26">
        <f t="shared" si="141"/>
        <v>0</v>
      </c>
      <c r="G73" s="27">
        <f t="shared" si="141"/>
        <v>0</v>
      </c>
      <c r="H73" s="27">
        <f t="shared" si="141"/>
        <v>0</v>
      </c>
      <c r="I73" s="25">
        <f t="shared" si="149"/>
        <v>0</v>
      </c>
      <c r="J73" s="26"/>
      <c r="K73" s="27"/>
      <c r="L73" s="27"/>
      <c r="M73" s="25">
        <f t="shared" si="150"/>
        <v>0</v>
      </c>
      <c r="N73" s="26"/>
      <c r="O73" s="27"/>
      <c r="P73" s="27"/>
      <c r="Q73" s="25">
        <f t="shared" si="151"/>
        <v>0</v>
      </c>
      <c r="R73" s="26"/>
      <c r="S73" s="27"/>
      <c r="T73" s="27"/>
      <c r="U73" s="25">
        <f t="shared" si="152"/>
        <v>0</v>
      </c>
      <c r="V73" s="26"/>
      <c r="W73" s="27"/>
      <c r="X73" s="27"/>
      <c r="Y73" s="25">
        <f t="shared" si="153"/>
        <v>0</v>
      </c>
      <c r="Z73" s="26"/>
      <c r="AA73" s="27"/>
      <c r="AB73" s="27"/>
      <c r="AC73" s="25">
        <f t="shared" si="154"/>
        <v>0</v>
      </c>
      <c r="AD73" s="26"/>
      <c r="AE73" s="27"/>
      <c r="AF73" s="27"/>
      <c r="AG73" s="25">
        <f t="shared" si="155"/>
        <v>0</v>
      </c>
      <c r="AH73" s="26"/>
      <c r="AI73" s="27"/>
      <c r="AJ73" s="27"/>
    </row>
    <row r="74" spans="2:36" ht="15" customHeight="1">
      <c r="B74" s="203" t="s">
        <v>40</v>
      </c>
      <c r="C74" s="203"/>
      <c r="D74" s="203"/>
      <c r="E74" s="203" t="s">
        <v>144</v>
      </c>
      <c r="F74" s="203"/>
      <c r="G74" s="203"/>
      <c r="H74" s="203"/>
      <c r="I74" s="200">
        <v>45221</v>
      </c>
      <c r="J74" s="200"/>
      <c r="K74" s="200"/>
      <c r="L74" s="200"/>
      <c r="M74" s="223">
        <v>45222</v>
      </c>
      <c r="N74" s="224"/>
      <c r="O74" s="224"/>
      <c r="P74" s="225"/>
      <c r="Q74" s="223">
        <v>45223</v>
      </c>
      <c r="R74" s="224"/>
      <c r="S74" s="224"/>
      <c r="T74" s="225"/>
      <c r="U74" s="223">
        <v>45224</v>
      </c>
      <c r="V74" s="224"/>
      <c r="W74" s="224"/>
      <c r="X74" s="225"/>
      <c r="Y74" s="223">
        <v>45225</v>
      </c>
      <c r="Z74" s="224"/>
      <c r="AA74" s="224"/>
      <c r="AB74" s="225"/>
      <c r="AC74" s="223">
        <v>45226</v>
      </c>
      <c r="AD74" s="224"/>
      <c r="AE74" s="224"/>
      <c r="AF74" s="225"/>
      <c r="AG74" s="239">
        <v>45227</v>
      </c>
      <c r="AH74" s="240"/>
      <c r="AI74" s="240"/>
      <c r="AJ74" s="241"/>
    </row>
    <row r="75" spans="2:36" ht="15" customHeight="1">
      <c r="B75" s="201" t="s">
        <v>0</v>
      </c>
      <c r="C75" s="201"/>
      <c r="D75" s="201"/>
      <c r="E75" s="6" t="s">
        <v>15</v>
      </c>
      <c r="F75" s="7" t="s">
        <v>17</v>
      </c>
      <c r="G75" s="143" t="s">
        <v>19</v>
      </c>
      <c r="H75" s="16" t="s">
        <v>21</v>
      </c>
      <c r="I75" s="10" t="s">
        <v>14</v>
      </c>
      <c r="J75" s="11" t="s">
        <v>16</v>
      </c>
      <c r="K75" s="12" t="s">
        <v>18</v>
      </c>
      <c r="L75" s="12" t="s">
        <v>20</v>
      </c>
      <c r="M75" s="10" t="s">
        <v>14</v>
      </c>
      <c r="N75" s="11" t="s">
        <v>16</v>
      </c>
      <c r="O75" s="12" t="s">
        <v>18</v>
      </c>
      <c r="P75" s="12" t="s">
        <v>20</v>
      </c>
      <c r="Q75" s="10" t="s">
        <v>14</v>
      </c>
      <c r="R75" s="11" t="s">
        <v>16</v>
      </c>
      <c r="S75" s="12" t="s">
        <v>18</v>
      </c>
      <c r="T75" s="12" t="s">
        <v>20</v>
      </c>
      <c r="U75" s="10" t="s">
        <v>14</v>
      </c>
      <c r="V75" s="11" t="s">
        <v>16</v>
      </c>
      <c r="W75" s="12" t="s">
        <v>18</v>
      </c>
      <c r="X75" s="12" t="s">
        <v>20</v>
      </c>
      <c r="Y75" s="10" t="s">
        <v>14</v>
      </c>
      <c r="Z75" s="11" t="s">
        <v>16</v>
      </c>
      <c r="AA75" s="12" t="s">
        <v>18</v>
      </c>
      <c r="AB75" s="12" t="s">
        <v>20</v>
      </c>
      <c r="AC75" s="10" t="s">
        <v>14</v>
      </c>
      <c r="AD75" s="11" t="s">
        <v>16</v>
      </c>
      <c r="AE75" s="12" t="s">
        <v>18</v>
      </c>
      <c r="AF75" s="12" t="s">
        <v>20</v>
      </c>
      <c r="AG75" s="10" t="s">
        <v>14</v>
      </c>
      <c r="AH75" s="11" t="s">
        <v>16</v>
      </c>
      <c r="AI75" s="12" t="s">
        <v>18</v>
      </c>
      <c r="AJ75" s="12" t="s">
        <v>20</v>
      </c>
    </row>
    <row r="76" spans="2:36" ht="15" customHeight="1">
      <c r="B76" s="194" t="s">
        <v>9</v>
      </c>
      <c r="C76" s="195" t="s">
        <v>1</v>
      </c>
      <c r="D76" s="195"/>
      <c r="E76" s="19">
        <f>I76+M76+Q76+U76+Y76+AC76+AG76</f>
        <v>229760</v>
      </c>
      <c r="F76" s="20">
        <f t="shared" ref="F76:H78" si="156">J76+N76+R76+V76+Z76+AD76+AH76</f>
        <v>71515</v>
      </c>
      <c r="G76" s="21">
        <f t="shared" si="156"/>
        <v>71940</v>
      </c>
      <c r="H76" s="21">
        <f t="shared" si="156"/>
        <v>86305</v>
      </c>
      <c r="I76" s="19">
        <f>SUM(J76:L76)</f>
        <v>21270</v>
      </c>
      <c r="J76" s="20">
        <f>J77+J78</f>
        <v>6140</v>
      </c>
      <c r="K76" s="21">
        <f t="shared" ref="K76:L76" si="157">K77+K78</f>
        <v>7637</v>
      </c>
      <c r="L76" s="21">
        <f t="shared" si="157"/>
        <v>7493</v>
      </c>
      <c r="M76" s="19">
        <f>SUM(N76:P76)</f>
        <v>34890</v>
      </c>
      <c r="N76" s="20">
        <f>N77+N78</f>
        <v>10972</v>
      </c>
      <c r="O76" s="21">
        <f t="shared" ref="O76:P76" si="158">O77+O78</f>
        <v>10588</v>
      </c>
      <c r="P76" s="21">
        <f t="shared" si="158"/>
        <v>13330</v>
      </c>
      <c r="Q76" s="19">
        <f>SUM(R76:T76)</f>
        <v>35554</v>
      </c>
      <c r="R76" s="20">
        <f>R77+R78</f>
        <v>11491</v>
      </c>
      <c r="S76" s="21">
        <f t="shared" ref="S76:T76" si="159">S77+S78</f>
        <v>10620</v>
      </c>
      <c r="T76" s="21">
        <f t="shared" si="159"/>
        <v>13443</v>
      </c>
      <c r="U76" s="19">
        <f>SUM(V76:X76)</f>
        <v>37011</v>
      </c>
      <c r="V76" s="20">
        <f>V77+V78</f>
        <v>11814</v>
      </c>
      <c r="W76" s="21">
        <f t="shared" ref="W76:X76" si="160">W77+W78</f>
        <v>11368</v>
      </c>
      <c r="X76" s="21">
        <f t="shared" si="160"/>
        <v>13829</v>
      </c>
      <c r="Y76" s="19">
        <f>SUM(Z76:AB76)</f>
        <v>35501</v>
      </c>
      <c r="Z76" s="20">
        <f>Z77+Z78</f>
        <v>11610</v>
      </c>
      <c r="AA76" s="21">
        <f t="shared" ref="AA76:AB76" si="161">AA77+AA78</f>
        <v>10624</v>
      </c>
      <c r="AB76" s="21">
        <f t="shared" si="161"/>
        <v>13267</v>
      </c>
      <c r="AC76" s="19">
        <f>SUM(AD76:AF76)</f>
        <v>36782</v>
      </c>
      <c r="AD76" s="20">
        <f>AD77+AD78</f>
        <v>11270</v>
      </c>
      <c r="AE76" s="21">
        <f t="shared" ref="AE76:AF76" si="162">AE77+AE78</f>
        <v>11265</v>
      </c>
      <c r="AF76" s="21">
        <f t="shared" si="162"/>
        <v>14247</v>
      </c>
      <c r="AG76" s="19">
        <f>SUM(AH76:AJ76)</f>
        <v>28752</v>
      </c>
      <c r="AH76" s="20">
        <f>AH77+AH78</f>
        <v>8218</v>
      </c>
      <c r="AI76" s="21">
        <f t="shared" ref="AI76:AJ76" si="163">AI77+AI78</f>
        <v>9838</v>
      </c>
      <c r="AJ76" s="21">
        <f t="shared" si="163"/>
        <v>10696</v>
      </c>
    </row>
    <row r="77" spans="2:36" ht="15" customHeight="1">
      <c r="B77" s="194"/>
      <c r="C77" s="194" t="s">
        <v>2</v>
      </c>
      <c r="D77" s="4" t="s">
        <v>3</v>
      </c>
      <c r="E77" s="22">
        <f t="shared" ref="E77:E78" si="164">I77+M77+Q77+U77+Y77+AC77+AG77</f>
        <v>118496</v>
      </c>
      <c r="F77" s="23">
        <f>J77+N77+R77+V77+Z77+AD77+AH77</f>
        <v>37517</v>
      </c>
      <c r="G77" s="24">
        <f t="shared" si="156"/>
        <v>36673</v>
      </c>
      <c r="H77" s="24">
        <f t="shared" si="156"/>
        <v>44306</v>
      </c>
      <c r="I77" s="22">
        <f t="shared" ref="I77:I82" si="165">SUM(J77:L77)</f>
        <v>10836</v>
      </c>
      <c r="J77" s="23">
        <v>3011</v>
      </c>
      <c r="K77" s="24">
        <v>3864</v>
      </c>
      <c r="L77" s="24">
        <v>3961</v>
      </c>
      <c r="M77" s="22">
        <f t="shared" ref="M77:M82" si="166">SUM(N77:P77)</f>
        <v>18091</v>
      </c>
      <c r="N77" s="23">
        <v>5822</v>
      </c>
      <c r="O77" s="24">
        <v>5382</v>
      </c>
      <c r="P77" s="24">
        <v>6887</v>
      </c>
      <c r="Q77" s="22">
        <f t="shared" ref="Q77:Q82" si="167">SUM(R77:T77)</f>
        <v>18288</v>
      </c>
      <c r="R77" s="23">
        <v>6039</v>
      </c>
      <c r="S77" s="24">
        <v>5369</v>
      </c>
      <c r="T77" s="24">
        <v>6880</v>
      </c>
      <c r="U77" s="22">
        <f t="shared" ref="U77:U82" si="168">SUM(V77:X77)</f>
        <v>19189</v>
      </c>
      <c r="V77" s="23">
        <v>6309</v>
      </c>
      <c r="W77" s="24">
        <v>5795</v>
      </c>
      <c r="X77" s="24">
        <v>7085</v>
      </c>
      <c r="Y77" s="22">
        <f t="shared" ref="Y77:Y82" si="169">SUM(Z77:AB77)</f>
        <v>18298</v>
      </c>
      <c r="Z77" s="23">
        <v>6065</v>
      </c>
      <c r="AA77" s="24">
        <v>5437</v>
      </c>
      <c r="AB77" s="24">
        <v>6796</v>
      </c>
      <c r="AC77" s="22">
        <f t="shared" ref="AC77:AC82" si="170">SUM(AD77:AF77)</f>
        <v>18938</v>
      </c>
      <c r="AD77" s="23">
        <v>6059</v>
      </c>
      <c r="AE77" s="24">
        <v>5695</v>
      </c>
      <c r="AF77" s="24">
        <v>7184</v>
      </c>
      <c r="AG77" s="22">
        <f t="shared" ref="AG77:AG82" si="171">SUM(AH77:AJ77)</f>
        <v>14856</v>
      </c>
      <c r="AH77" s="23">
        <v>4212</v>
      </c>
      <c r="AI77" s="24">
        <v>5131</v>
      </c>
      <c r="AJ77" s="24">
        <v>5513</v>
      </c>
    </row>
    <row r="78" spans="2:36" ht="15" customHeight="1">
      <c r="B78" s="194"/>
      <c r="C78" s="194"/>
      <c r="D78" s="142" t="s">
        <v>4</v>
      </c>
      <c r="E78" s="25">
        <f t="shared" si="164"/>
        <v>111264</v>
      </c>
      <c r="F78" s="26">
        <f t="shared" si="156"/>
        <v>33998</v>
      </c>
      <c r="G78" s="27">
        <f t="shared" si="156"/>
        <v>35267</v>
      </c>
      <c r="H78" s="27">
        <f t="shared" si="156"/>
        <v>41999</v>
      </c>
      <c r="I78" s="25">
        <f t="shared" si="165"/>
        <v>10434</v>
      </c>
      <c r="J78" s="26">
        <v>3129</v>
      </c>
      <c r="K78" s="27">
        <v>3773</v>
      </c>
      <c r="L78" s="27">
        <v>3532</v>
      </c>
      <c r="M78" s="25">
        <f t="shared" si="166"/>
        <v>16799</v>
      </c>
      <c r="N78" s="26">
        <v>5150</v>
      </c>
      <c r="O78" s="27">
        <v>5206</v>
      </c>
      <c r="P78" s="27">
        <v>6443</v>
      </c>
      <c r="Q78" s="25">
        <f t="shared" si="167"/>
        <v>17266</v>
      </c>
      <c r="R78" s="26">
        <v>5452</v>
      </c>
      <c r="S78" s="27">
        <v>5251</v>
      </c>
      <c r="T78" s="27">
        <v>6563</v>
      </c>
      <c r="U78" s="25">
        <f t="shared" si="168"/>
        <v>17822</v>
      </c>
      <c r="V78" s="26">
        <v>5505</v>
      </c>
      <c r="W78" s="27">
        <v>5573</v>
      </c>
      <c r="X78" s="27">
        <v>6744</v>
      </c>
      <c r="Y78" s="25">
        <f t="shared" si="169"/>
        <v>17203</v>
      </c>
      <c r="Z78" s="26">
        <v>5545</v>
      </c>
      <c r="AA78" s="27">
        <v>5187</v>
      </c>
      <c r="AB78" s="27">
        <v>6471</v>
      </c>
      <c r="AC78" s="25">
        <f t="shared" si="170"/>
        <v>17844</v>
      </c>
      <c r="AD78" s="26">
        <v>5211</v>
      </c>
      <c r="AE78" s="27">
        <v>5570</v>
      </c>
      <c r="AF78" s="27">
        <v>7063</v>
      </c>
      <c r="AG78" s="25">
        <f t="shared" si="171"/>
        <v>13896</v>
      </c>
      <c r="AH78" s="26">
        <v>4006</v>
      </c>
      <c r="AI78" s="27">
        <v>4707</v>
      </c>
      <c r="AJ78" s="27">
        <v>5183</v>
      </c>
    </row>
    <row r="79" spans="2:36" ht="15" customHeight="1">
      <c r="B79" s="194"/>
      <c r="C79" s="202" t="s">
        <v>27</v>
      </c>
      <c r="D79" s="58" t="s">
        <v>28</v>
      </c>
      <c r="E79" s="59">
        <f>SUM(F79:H79)</f>
        <v>179738</v>
      </c>
      <c r="F79" s="60">
        <f>N76+R76+V76+Z76+AD76</f>
        <v>57157</v>
      </c>
      <c r="G79" s="61">
        <f t="shared" ref="G79:H79" si="172">O76+S76+W76+AA76+AE76</f>
        <v>54465</v>
      </c>
      <c r="H79" s="61">
        <f t="shared" si="172"/>
        <v>68116</v>
      </c>
      <c r="I79" s="59">
        <f t="shared" si="165"/>
        <v>0</v>
      </c>
      <c r="J79" s="60"/>
      <c r="K79" s="61"/>
      <c r="L79" s="61"/>
      <c r="M79" s="59">
        <f t="shared" si="166"/>
        <v>0</v>
      </c>
      <c r="N79" s="60"/>
      <c r="O79" s="61"/>
      <c r="P79" s="61"/>
      <c r="Q79" s="59">
        <f t="shared" si="167"/>
        <v>0</v>
      </c>
      <c r="R79" s="60"/>
      <c r="S79" s="61"/>
      <c r="T79" s="61"/>
      <c r="U79" s="59">
        <f t="shared" si="168"/>
        <v>0</v>
      </c>
      <c r="V79" s="60"/>
      <c r="W79" s="61"/>
      <c r="X79" s="61"/>
      <c r="Y79" s="59">
        <f t="shared" si="169"/>
        <v>0</v>
      </c>
      <c r="Z79" s="60"/>
      <c r="AA79" s="61"/>
      <c r="AB79" s="61"/>
      <c r="AC79" s="59">
        <f t="shared" si="170"/>
        <v>0</v>
      </c>
      <c r="AD79" s="60"/>
      <c r="AE79" s="61"/>
      <c r="AF79" s="61"/>
      <c r="AG79" s="59">
        <f t="shared" si="171"/>
        <v>0</v>
      </c>
      <c r="AH79" s="60"/>
      <c r="AI79" s="61"/>
      <c r="AJ79" s="61"/>
    </row>
    <row r="80" spans="2:36" ht="15" customHeight="1">
      <c r="B80" s="194"/>
      <c r="C80" s="202"/>
      <c r="D80" s="62" t="s">
        <v>29</v>
      </c>
      <c r="E80" s="63">
        <f>SUM(F80:H80)</f>
        <v>50022</v>
      </c>
      <c r="F80" s="64">
        <f>J76+AH76</f>
        <v>14358</v>
      </c>
      <c r="G80" s="65">
        <f t="shared" ref="G80:H80" si="173">K76+AI76</f>
        <v>17475</v>
      </c>
      <c r="H80" s="65">
        <f t="shared" si="173"/>
        <v>18189</v>
      </c>
      <c r="I80" s="63">
        <f t="shared" si="165"/>
        <v>0</v>
      </c>
      <c r="J80" s="64"/>
      <c r="K80" s="65"/>
      <c r="L80" s="65"/>
      <c r="M80" s="63">
        <f t="shared" si="166"/>
        <v>0</v>
      </c>
      <c r="N80" s="64"/>
      <c r="O80" s="65"/>
      <c r="P80" s="65"/>
      <c r="Q80" s="63">
        <f t="shared" si="167"/>
        <v>0</v>
      </c>
      <c r="R80" s="64"/>
      <c r="S80" s="65"/>
      <c r="T80" s="65"/>
      <c r="U80" s="63">
        <f t="shared" si="168"/>
        <v>0</v>
      </c>
      <c r="V80" s="64"/>
      <c r="W80" s="65"/>
      <c r="X80" s="65"/>
      <c r="Y80" s="63">
        <f t="shared" si="169"/>
        <v>0</v>
      </c>
      <c r="Z80" s="64"/>
      <c r="AA80" s="65"/>
      <c r="AB80" s="65"/>
      <c r="AC80" s="63">
        <f t="shared" si="170"/>
        <v>0</v>
      </c>
      <c r="AD80" s="64"/>
      <c r="AE80" s="65"/>
      <c r="AF80" s="65"/>
      <c r="AG80" s="63">
        <f t="shared" si="171"/>
        <v>0</v>
      </c>
      <c r="AH80" s="64"/>
      <c r="AI80" s="65"/>
      <c r="AJ80" s="65"/>
    </row>
    <row r="81" spans="2:36" ht="15" customHeight="1">
      <c r="B81" s="194"/>
      <c r="C81" s="194" t="s">
        <v>5</v>
      </c>
      <c r="D81" s="4" t="s">
        <v>6</v>
      </c>
      <c r="E81" s="22">
        <f t="shared" ref="E81:H82" si="174">I81+M81+Q81+U81+Y81+AC81+AG81</f>
        <v>191071</v>
      </c>
      <c r="F81" s="23">
        <f t="shared" si="174"/>
        <v>60463</v>
      </c>
      <c r="G81" s="24">
        <f t="shared" si="174"/>
        <v>58720</v>
      </c>
      <c r="H81" s="24">
        <f t="shared" si="174"/>
        <v>71888</v>
      </c>
      <c r="I81" s="22">
        <f t="shared" si="165"/>
        <v>16731</v>
      </c>
      <c r="J81" s="23">
        <v>4879</v>
      </c>
      <c r="K81" s="24">
        <v>5850</v>
      </c>
      <c r="L81" s="24">
        <v>6002</v>
      </c>
      <c r="M81" s="22">
        <f t="shared" si="166"/>
        <v>29421</v>
      </c>
      <c r="N81" s="23">
        <v>9464</v>
      </c>
      <c r="O81" s="24">
        <v>8748</v>
      </c>
      <c r="P81" s="24">
        <v>11209</v>
      </c>
      <c r="Q81" s="22">
        <f t="shared" si="167"/>
        <v>29911</v>
      </c>
      <c r="R81" s="23">
        <v>9843</v>
      </c>
      <c r="S81" s="24">
        <v>8745</v>
      </c>
      <c r="T81" s="24">
        <v>11323</v>
      </c>
      <c r="U81" s="22">
        <f t="shared" si="168"/>
        <v>31195</v>
      </c>
      <c r="V81" s="23">
        <v>10158</v>
      </c>
      <c r="W81" s="24">
        <v>9501</v>
      </c>
      <c r="X81" s="24">
        <v>11536</v>
      </c>
      <c r="Y81" s="22">
        <f t="shared" si="169"/>
        <v>30007</v>
      </c>
      <c r="Z81" s="23">
        <v>10002</v>
      </c>
      <c r="AA81" s="24">
        <v>8789</v>
      </c>
      <c r="AB81" s="24">
        <v>11216</v>
      </c>
      <c r="AC81" s="22">
        <f t="shared" si="170"/>
        <v>30876</v>
      </c>
      <c r="AD81" s="23">
        <v>9587</v>
      </c>
      <c r="AE81" s="24">
        <v>9339</v>
      </c>
      <c r="AF81" s="24">
        <v>11950</v>
      </c>
      <c r="AG81" s="22">
        <f t="shared" si="171"/>
        <v>22930</v>
      </c>
      <c r="AH81" s="23">
        <v>6530</v>
      </c>
      <c r="AI81" s="24">
        <v>7748</v>
      </c>
      <c r="AJ81" s="24">
        <v>8652</v>
      </c>
    </row>
    <row r="82" spans="2:36" ht="15" customHeight="1">
      <c r="B82" s="194"/>
      <c r="C82" s="194"/>
      <c r="D82" s="5" t="s">
        <v>7</v>
      </c>
      <c r="E82" s="28">
        <f t="shared" si="174"/>
        <v>38689</v>
      </c>
      <c r="F82" s="29">
        <f t="shared" si="174"/>
        <v>11052</v>
      </c>
      <c r="G82" s="30">
        <f t="shared" si="174"/>
        <v>13220</v>
      </c>
      <c r="H82" s="30">
        <f t="shared" si="174"/>
        <v>14417</v>
      </c>
      <c r="I82" s="28">
        <f t="shared" si="165"/>
        <v>4539</v>
      </c>
      <c r="J82" s="29">
        <v>1261</v>
      </c>
      <c r="K82" s="30">
        <v>1787</v>
      </c>
      <c r="L82" s="30">
        <v>1491</v>
      </c>
      <c r="M82" s="28">
        <f t="shared" si="166"/>
        <v>5469</v>
      </c>
      <c r="N82" s="29">
        <v>1508</v>
      </c>
      <c r="O82" s="30">
        <v>1840</v>
      </c>
      <c r="P82" s="30">
        <v>2121</v>
      </c>
      <c r="Q82" s="28">
        <f t="shared" si="167"/>
        <v>5643</v>
      </c>
      <c r="R82" s="29">
        <v>1648</v>
      </c>
      <c r="S82" s="30">
        <v>1875</v>
      </c>
      <c r="T82" s="30">
        <v>2120</v>
      </c>
      <c r="U82" s="28">
        <f t="shared" si="168"/>
        <v>5816</v>
      </c>
      <c r="V82" s="29">
        <v>1656</v>
      </c>
      <c r="W82" s="30">
        <v>1867</v>
      </c>
      <c r="X82" s="30">
        <v>2293</v>
      </c>
      <c r="Y82" s="28">
        <f t="shared" si="169"/>
        <v>5494</v>
      </c>
      <c r="Z82" s="29">
        <v>1608</v>
      </c>
      <c r="AA82" s="30">
        <v>1835</v>
      </c>
      <c r="AB82" s="30">
        <v>2051</v>
      </c>
      <c r="AC82" s="28">
        <f t="shared" si="170"/>
        <v>5906</v>
      </c>
      <c r="AD82" s="29">
        <v>1683</v>
      </c>
      <c r="AE82" s="30">
        <v>1926</v>
      </c>
      <c r="AF82" s="30">
        <v>2297</v>
      </c>
      <c r="AG82" s="28">
        <f t="shared" si="171"/>
        <v>5822</v>
      </c>
      <c r="AH82" s="29">
        <v>1688</v>
      </c>
      <c r="AI82" s="30">
        <v>2090</v>
      </c>
      <c r="AJ82" s="30">
        <v>2044</v>
      </c>
    </row>
    <row r="83" spans="2:36" ht="15" customHeight="1">
      <c r="B83" s="194"/>
      <c r="C83" s="194"/>
      <c r="D83" s="142" t="s">
        <v>8</v>
      </c>
      <c r="E83" s="49">
        <f>E82/E76</f>
        <v>0.16838875348189414</v>
      </c>
      <c r="F83" s="50">
        <f t="shared" ref="F83:H83" si="175">F82/F76</f>
        <v>0.15454100538348597</v>
      </c>
      <c r="G83" s="51">
        <f t="shared" si="175"/>
        <v>0.18376424798443147</v>
      </c>
      <c r="H83" s="51">
        <f t="shared" si="175"/>
        <v>0.1670471003997451</v>
      </c>
      <c r="I83" s="49">
        <f>I82/I76</f>
        <v>0.21339915373765866</v>
      </c>
      <c r="J83" s="50">
        <f t="shared" ref="J83:L83" si="176">J82/J76</f>
        <v>0.20537459283387621</v>
      </c>
      <c r="K83" s="51">
        <f t="shared" si="176"/>
        <v>0.23399240539478852</v>
      </c>
      <c r="L83" s="51">
        <f t="shared" si="176"/>
        <v>0.19898572000533832</v>
      </c>
      <c r="M83" s="49">
        <f>M82/M76</f>
        <v>0.15674978503869302</v>
      </c>
      <c r="N83" s="50">
        <f t="shared" ref="N83:P83" si="177">N82/N76</f>
        <v>0.13744075829383887</v>
      </c>
      <c r="O83" s="51">
        <f t="shared" si="177"/>
        <v>0.17378163959199094</v>
      </c>
      <c r="P83" s="51">
        <f t="shared" si="177"/>
        <v>0.15911477869467366</v>
      </c>
      <c r="Q83" s="49">
        <f>Q82/Q76</f>
        <v>0.15871631883894921</v>
      </c>
      <c r="R83" s="50">
        <f t="shared" ref="R83:T83" si="178">R82/R76</f>
        <v>0.14341658689409104</v>
      </c>
      <c r="S83" s="51">
        <f t="shared" si="178"/>
        <v>0.17655367231638419</v>
      </c>
      <c r="T83" s="51">
        <f t="shared" si="178"/>
        <v>0.15770289369932305</v>
      </c>
      <c r="U83" s="49">
        <f>U82/U76</f>
        <v>0.15714247115722352</v>
      </c>
      <c r="V83" s="50">
        <f t="shared" ref="V83:X83" si="179">V82/V76</f>
        <v>0.14017267648552564</v>
      </c>
      <c r="W83" s="51">
        <f t="shared" si="179"/>
        <v>0.16423293455313159</v>
      </c>
      <c r="X83" s="51">
        <f t="shared" si="179"/>
        <v>0.16581097693253308</v>
      </c>
      <c r="Y83" s="49">
        <f>Y82/Y76</f>
        <v>0.15475620405059012</v>
      </c>
      <c r="Z83" s="50">
        <f t="shared" ref="Z83:AB83" si="180">Z82/Z76</f>
        <v>0.13850129198966407</v>
      </c>
      <c r="AA83" s="51">
        <f t="shared" si="180"/>
        <v>0.17272213855421686</v>
      </c>
      <c r="AB83" s="51">
        <f t="shared" si="180"/>
        <v>0.15459410567573678</v>
      </c>
      <c r="AC83" s="49">
        <f>AC82/AC76</f>
        <v>0.16056766896851721</v>
      </c>
      <c r="AD83" s="50">
        <f t="shared" ref="AD83:AF83" si="181">AD82/AD76</f>
        <v>0.14933451641526177</v>
      </c>
      <c r="AE83" s="51">
        <f t="shared" si="181"/>
        <v>0.17097203728362184</v>
      </c>
      <c r="AF83" s="51">
        <f t="shared" si="181"/>
        <v>0.16122692496665963</v>
      </c>
      <c r="AG83" s="49">
        <f>AG82/AG76</f>
        <v>0.20249026154702282</v>
      </c>
      <c r="AH83" s="50">
        <f t="shared" ref="AH83:AJ83" si="182">AH82/AH76</f>
        <v>0.20540277439766366</v>
      </c>
      <c r="AI83" s="51">
        <f t="shared" si="182"/>
        <v>0.21244155316121163</v>
      </c>
      <c r="AJ83" s="51">
        <f t="shared" si="182"/>
        <v>0.19109947643979058</v>
      </c>
    </row>
    <row r="84" spans="2:36" ht="15" customHeight="1">
      <c r="B84" s="194" t="s">
        <v>13</v>
      </c>
      <c r="C84" s="195" t="s">
        <v>10</v>
      </c>
      <c r="D84" s="195"/>
      <c r="E84" s="19">
        <f t="shared" ref="E84:H86" si="183">I84+M84+Q84+U84+Y84+AC84+AG84</f>
        <v>0</v>
      </c>
      <c r="F84" s="20">
        <f t="shared" si="183"/>
        <v>0</v>
      </c>
      <c r="G84" s="21">
        <f t="shared" si="183"/>
        <v>0</v>
      </c>
      <c r="H84" s="21">
        <f t="shared" si="183"/>
        <v>0</v>
      </c>
      <c r="I84" s="19">
        <f>SUM(J84:L84)</f>
        <v>0</v>
      </c>
      <c r="J84" s="20">
        <f>J85+J86</f>
        <v>0</v>
      </c>
      <c r="K84" s="21">
        <f t="shared" ref="K84:L84" si="184">K85+K86</f>
        <v>0</v>
      </c>
      <c r="L84" s="21">
        <f t="shared" si="184"/>
        <v>0</v>
      </c>
      <c r="M84" s="19">
        <f>SUM(N84:P84)</f>
        <v>0</v>
      </c>
      <c r="N84" s="20">
        <f>N85+N86</f>
        <v>0</v>
      </c>
      <c r="O84" s="21">
        <f t="shared" ref="O84:P84" si="185">O85+O86</f>
        <v>0</v>
      </c>
      <c r="P84" s="21">
        <f t="shared" si="185"/>
        <v>0</v>
      </c>
      <c r="Q84" s="19">
        <f>SUM(R84:T84)</f>
        <v>0</v>
      </c>
      <c r="R84" s="20">
        <f>R85+R86</f>
        <v>0</v>
      </c>
      <c r="S84" s="21">
        <f t="shared" ref="S84:T84" si="186">S85+S86</f>
        <v>0</v>
      </c>
      <c r="T84" s="21">
        <f t="shared" si="186"/>
        <v>0</v>
      </c>
      <c r="U84" s="19">
        <f>SUM(V84:X84)</f>
        <v>0</v>
      </c>
      <c r="V84" s="20">
        <f>V85+V86</f>
        <v>0</v>
      </c>
      <c r="W84" s="21">
        <f t="shared" ref="W84:X84" si="187">W85+W86</f>
        <v>0</v>
      </c>
      <c r="X84" s="21">
        <f t="shared" si="187"/>
        <v>0</v>
      </c>
      <c r="Y84" s="19">
        <f>SUM(Z84:AB84)</f>
        <v>0</v>
      </c>
      <c r="Z84" s="20">
        <f>Z85+Z86</f>
        <v>0</v>
      </c>
      <c r="AA84" s="21">
        <f t="shared" ref="AA84:AB84" si="188">AA85+AA86</f>
        <v>0</v>
      </c>
      <c r="AB84" s="21">
        <f t="shared" si="188"/>
        <v>0</v>
      </c>
      <c r="AC84" s="19">
        <f>SUM(AD84:AF84)</f>
        <v>0</v>
      </c>
      <c r="AD84" s="20">
        <f>AD85+AD86</f>
        <v>0</v>
      </c>
      <c r="AE84" s="21">
        <f t="shared" ref="AE84:AF84" si="189">AE85+AE86</f>
        <v>0</v>
      </c>
      <c r="AF84" s="21">
        <f t="shared" si="189"/>
        <v>0</v>
      </c>
      <c r="AG84" s="19">
        <f>SUM(AH84:AJ84)</f>
        <v>0</v>
      </c>
      <c r="AH84" s="20">
        <f>AH85+AH86</f>
        <v>0</v>
      </c>
      <c r="AI84" s="21">
        <f t="shared" ref="AI84:AJ84" si="190">AI85+AI86</f>
        <v>0</v>
      </c>
      <c r="AJ84" s="21">
        <f t="shared" si="190"/>
        <v>0</v>
      </c>
    </row>
    <row r="85" spans="2:36" ht="15" customHeight="1">
      <c r="B85" s="194"/>
      <c r="C85" s="196" t="s">
        <v>11</v>
      </c>
      <c r="D85" s="196"/>
      <c r="E85" s="52">
        <f t="shared" si="183"/>
        <v>0</v>
      </c>
      <c r="F85" s="53">
        <f t="shared" si="183"/>
        <v>0</v>
      </c>
      <c r="G85" s="54">
        <f t="shared" si="183"/>
        <v>0</v>
      </c>
      <c r="H85" s="54">
        <f t="shared" si="183"/>
        <v>0</v>
      </c>
      <c r="I85" s="52">
        <f t="shared" ref="I85:I86" si="191">SUM(J85:L85)</f>
        <v>0</v>
      </c>
      <c r="J85" s="53"/>
      <c r="K85" s="54"/>
      <c r="L85" s="54"/>
      <c r="M85" s="52">
        <f t="shared" ref="M85:M86" si="192">SUM(N85:P85)</f>
        <v>0</v>
      </c>
      <c r="N85" s="53"/>
      <c r="O85" s="54"/>
      <c r="P85" s="54"/>
      <c r="Q85" s="52">
        <f t="shared" ref="Q85:Q86" si="193">SUM(R85:T85)</f>
        <v>0</v>
      </c>
      <c r="R85" s="53"/>
      <c r="S85" s="54"/>
      <c r="T85" s="54"/>
      <c r="U85" s="52">
        <f t="shared" ref="U85:U86" si="194">SUM(V85:X85)</f>
        <v>0</v>
      </c>
      <c r="V85" s="53"/>
      <c r="W85" s="54"/>
      <c r="X85" s="54"/>
      <c r="Y85" s="52">
        <f t="shared" ref="Y85:Y86" si="195">SUM(Z85:AB85)</f>
        <v>0</v>
      </c>
      <c r="Z85" s="53"/>
      <c r="AA85" s="54"/>
      <c r="AB85" s="54"/>
      <c r="AC85" s="52">
        <f t="shared" ref="AC85:AC86" si="196">SUM(AD85:AF85)</f>
        <v>0</v>
      </c>
      <c r="AD85" s="53"/>
      <c r="AE85" s="54"/>
      <c r="AF85" s="54"/>
      <c r="AG85" s="52">
        <f t="shared" ref="AG85:AG86" si="197">SUM(AH85:AJ85)</f>
        <v>0</v>
      </c>
      <c r="AH85" s="53"/>
      <c r="AI85" s="54"/>
      <c r="AJ85" s="54"/>
    </row>
    <row r="86" spans="2:36" ht="15" customHeight="1">
      <c r="B86" s="194"/>
      <c r="C86" s="197" t="s">
        <v>12</v>
      </c>
      <c r="D86" s="197"/>
      <c r="E86" s="25">
        <f t="shared" si="183"/>
        <v>0</v>
      </c>
      <c r="F86" s="26">
        <f t="shared" si="183"/>
        <v>0</v>
      </c>
      <c r="G86" s="27">
        <f t="shared" si="183"/>
        <v>0</v>
      </c>
      <c r="H86" s="27">
        <f t="shared" si="183"/>
        <v>0</v>
      </c>
      <c r="I86" s="25">
        <f t="shared" si="191"/>
        <v>0</v>
      </c>
      <c r="J86" s="26"/>
      <c r="K86" s="27"/>
      <c r="L86" s="27"/>
      <c r="M86" s="25">
        <f t="shared" si="192"/>
        <v>0</v>
      </c>
      <c r="N86" s="26"/>
      <c r="O86" s="27"/>
      <c r="P86" s="27"/>
      <c r="Q86" s="25">
        <f t="shared" si="193"/>
        <v>0</v>
      </c>
      <c r="R86" s="26"/>
      <c r="S86" s="27"/>
      <c r="T86" s="27"/>
      <c r="U86" s="25">
        <f t="shared" si="194"/>
        <v>0</v>
      </c>
      <c r="V86" s="26"/>
      <c r="W86" s="27"/>
      <c r="X86" s="27"/>
      <c r="Y86" s="25">
        <f t="shared" si="195"/>
        <v>0</v>
      </c>
      <c r="Z86" s="26"/>
      <c r="AA86" s="27"/>
      <c r="AB86" s="27"/>
      <c r="AC86" s="25">
        <f t="shared" si="196"/>
        <v>0</v>
      </c>
      <c r="AD86" s="26"/>
      <c r="AE86" s="27"/>
      <c r="AF86" s="27"/>
      <c r="AG86" s="25">
        <f t="shared" si="197"/>
        <v>0</v>
      </c>
      <c r="AH86" s="26"/>
      <c r="AI86" s="27"/>
      <c r="AJ86" s="27"/>
    </row>
    <row r="87" spans="2:36" ht="15" customHeight="1">
      <c r="B87" s="203" t="s">
        <v>40</v>
      </c>
      <c r="C87" s="203"/>
      <c r="D87" s="203"/>
      <c r="E87" s="203" t="s">
        <v>139</v>
      </c>
      <c r="F87" s="203"/>
      <c r="G87" s="203"/>
      <c r="H87" s="203"/>
      <c r="I87" s="200">
        <v>45228</v>
      </c>
      <c r="J87" s="200"/>
      <c r="K87" s="200"/>
      <c r="L87" s="200"/>
      <c r="M87" s="229">
        <v>45229</v>
      </c>
      <c r="N87" s="230"/>
      <c r="O87" s="230"/>
      <c r="P87" s="231"/>
      <c r="Q87" s="223">
        <v>45230</v>
      </c>
      <c r="R87" s="224"/>
      <c r="S87" s="224"/>
      <c r="T87" s="225"/>
      <c r="U87" s="229"/>
      <c r="V87" s="230"/>
      <c r="W87" s="230"/>
      <c r="X87" s="231"/>
      <c r="Y87" s="229"/>
      <c r="Z87" s="230"/>
      <c r="AA87" s="230"/>
      <c r="AB87" s="231"/>
      <c r="AC87" s="229"/>
      <c r="AD87" s="230"/>
      <c r="AE87" s="230"/>
      <c r="AF87" s="231"/>
      <c r="AG87" s="239"/>
      <c r="AH87" s="240"/>
      <c r="AI87" s="240"/>
      <c r="AJ87" s="241"/>
    </row>
    <row r="88" spans="2:36" ht="15" customHeight="1">
      <c r="B88" s="201" t="s">
        <v>0</v>
      </c>
      <c r="C88" s="201"/>
      <c r="D88" s="201"/>
      <c r="E88" s="6" t="s">
        <v>15</v>
      </c>
      <c r="F88" s="7" t="s">
        <v>17</v>
      </c>
      <c r="G88" s="143" t="s">
        <v>19</v>
      </c>
      <c r="H88" s="16" t="s">
        <v>21</v>
      </c>
      <c r="I88" s="10" t="s">
        <v>14</v>
      </c>
      <c r="J88" s="11" t="s">
        <v>16</v>
      </c>
      <c r="K88" s="12" t="s">
        <v>18</v>
      </c>
      <c r="L88" s="12" t="s">
        <v>20</v>
      </c>
      <c r="M88" s="10" t="s">
        <v>14</v>
      </c>
      <c r="N88" s="11" t="s">
        <v>16</v>
      </c>
      <c r="O88" s="12" t="s">
        <v>18</v>
      </c>
      <c r="P88" s="12" t="s">
        <v>20</v>
      </c>
      <c r="Q88" s="10" t="s">
        <v>14</v>
      </c>
      <c r="R88" s="11" t="s">
        <v>16</v>
      </c>
      <c r="S88" s="12" t="s">
        <v>18</v>
      </c>
      <c r="T88" s="12" t="s">
        <v>20</v>
      </c>
      <c r="U88" s="10" t="s">
        <v>14</v>
      </c>
      <c r="V88" s="11" t="s">
        <v>16</v>
      </c>
      <c r="W88" s="12" t="s">
        <v>18</v>
      </c>
      <c r="X88" s="12" t="s">
        <v>20</v>
      </c>
      <c r="Y88" s="10" t="s">
        <v>14</v>
      </c>
      <c r="Z88" s="11" t="s">
        <v>16</v>
      </c>
      <c r="AA88" s="12" t="s">
        <v>18</v>
      </c>
      <c r="AB88" s="12" t="s">
        <v>20</v>
      </c>
      <c r="AC88" s="10" t="s">
        <v>14</v>
      </c>
      <c r="AD88" s="11" t="s">
        <v>16</v>
      </c>
      <c r="AE88" s="12" t="s">
        <v>18</v>
      </c>
      <c r="AF88" s="12" t="s">
        <v>20</v>
      </c>
      <c r="AG88" s="10" t="s">
        <v>14</v>
      </c>
      <c r="AH88" s="11" t="s">
        <v>16</v>
      </c>
      <c r="AI88" s="12" t="s">
        <v>18</v>
      </c>
      <c r="AJ88" s="12" t="s">
        <v>20</v>
      </c>
    </row>
    <row r="89" spans="2:36" ht="15" customHeight="1">
      <c r="B89" s="194" t="s">
        <v>9</v>
      </c>
      <c r="C89" s="195" t="s">
        <v>1</v>
      </c>
      <c r="D89" s="195"/>
      <c r="E89" s="19">
        <f t="shared" ref="E89:H91" si="198">I89+M89+Q89+U89+Y89+AC89+AG89</f>
        <v>93438</v>
      </c>
      <c r="F89" s="20">
        <f t="shared" si="198"/>
        <v>29223</v>
      </c>
      <c r="G89" s="21">
        <f t="shared" si="198"/>
        <v>29398</v>
      </c>
      <c r="H89" s="21">
        <f t="shared" si="198"/>
        <v>34817</v>
      </c>
      <c r="I89" s="19">
        <f>SUM(J89:L89)</f>
        <v>21849</v>
      </c>
      <c r="J89" s="20">
        <f>J90+J91</f>
        <v>6598</v>
      </c>
      <c r="K89" s="21">
        <f t="shared" ref="K89:L89" si="199">K90+K91</f>
        <v>7611</v>
      </c>
      <c r="L89" s="21">
        <f t="shared" si="199"/>
        <v>7640</v>
      </c>
      <c r="M89" s="19">
        <f>SUM(N89:P89)</f>
        <v>35349</v>
      </c>
      <c r="N89" s="20">
        <f>N90+N91</f>
        <v>11117</v>
      </c>
      <c r="O89" s="21">
        <f t="shared" ref="O89:P89" si="200">O90+O91</f>
        <v>10811</v>
      </c>
      <c r="P89" s="21">
        <f t="shared" si="200"/>
        <v>13421</v>
      </c>
      <c r="Q89" s="19">
        <f>SUM(R89:T89)</f>
        <v>36240</v>
      </c>
      <c r="R89" s="20">
        <f>R90+R91</f>
        <v>11508</v>
      </c>
      <c r="S89" s="21">
        <f t="shared" ref="S89:T89" si="201">S90+S91</f>
        <v>10976</v>
      </c>
      <c r="T89" s="21">
        <f t="shared" si="201"/>
        <v>13756</v>
      </c>
      <c r="U89" s="19">
        <f>SUM(V89:X89)</f>
        <v>0</v>
      </c>
      <c r="V89" s="20"/>
      <c r="W89" s="21"/>
      <c r="X89" s="21"/>
      <c r="Y89" s="19">
        <f>SUM(Z89:AB89)</f>
        <v>0</v>
      </c>
      <c r="Z89" s="20"/>
      <c r="AA89" s="21"/>
      <c r="AB89" s="21"/>
      <c r="AC89" s="19">
        <f>SUM(AD89:AF89)</f>
        <v>0</v>
      </c>
      <c r="AD89" s="20"/>
      <c r="AE89" s="21"/>
      <c r="AF89" s="21"/>
      <c r="AG89" s="19">
        <f>SUM(AH89:AJ89)</f>
        <v>0</v>
      </c>
      <c r="AH89" s="20"/>
      <c r="AI89" s="21"/>
      <c r="AJ89" s="21"/>
    </row>
    <row r="90" spans="2:36" ht="15" customHeight="1">
      <c r="B90" s="194"/>
      <c r="C90" s="194" t="s">
        <v>2</v>
      </c>
      <c r="D90" s="4" t="s">
        <v>3</v>
      </c>
      <c r="E90" s="22">
        <f t="shared" si="198"/>
        <v>48147</v>
      </c>
      <c r="F90" s="23">
        <f t="shared" si="198"/>
        <v>15112</v>
      </c>
      <c r="G90" s="23">
        <f t="shared" si="198"/>
        <v>15144</v>
      </c>
      <c r="H90" s="23">
        <f t="shared" si="198"/>
        <v>17891</v>
      </c>
      <c r="I90" s="22">
        <f t="shared" ref="I90:I95" si="202">SUM(J90:L90)</f>
        <v>11182</v>
      </c>
      <c r="J90" s="23">
        <v>3294</v>
      </c>
      <c r="K90" s="23">
        <v>3953</v>
      </c>
      <c r="L90" s="24">
        <v>3935</v>
      </c>
      <c r="M90" s="22">
        <f t="shared" ref="M90:M95" si="203">SUM(N90:P90)</f>
        <v>18287</v>
      </c>
      <c r="N90" s="23">
        <v>5821</v>
      </c>
      <c r="O90" s="24">
        <v>5581</v>
      </c>
      <c r="P90" s="24">
        <v>6885</v>
      </c>
      <c r="Q90" s="22">
        <f t="shared" ref="Q90:Q95" si="204">SUM(R90:T90)</f>
        <v>18678</v>
      </c>
      <c r="R90" s="23">
        <v>5997</v>
      </c>
      <c r="S90" s="24">
        <v>5610</v>
      </c>
      <c r="T90" s="24">
        <v>7071</v>
      </c>
      <c r="U90" s="22">
        <f t="shared" ref="U90:U95" si="205">SUM(V90:X90)</f>
        <v>0</v>
      </c>
      <c r="V90" s="23"/>
      <c r="W90" s="24"/>
      <c r="X90" s="24"/>
      <c r="Y90" s="22">
        <f>SUM(Z90:AB90)</f>
        <v>0</v>
      </c>
      <c r="Z90" s="23"/>
      <c r="AA90" s="24"/>
      <c r="AB90" s="24"/>
      <c r="AC90" s="22">
        <f t="shared" ref="AC90:AC95" si="206">SUM(AD90:AF90)</f>
        <v>0</v>
      </c>
      <c r="AD90" s="23"/>
      <c r="AE90" s="24"/>
      <c r="AF90" s="24"/>
      <c r="AG90" s="22">
        <f t="shared" ref="AG90:AG95" si="207">SUM(AH90:AJ90)</f>
        <v>0</v>
      </c>
      <c r="AH90" s="23"/>
      <c r="AI90" s="24"/>
      <c r="AJ90" s="24"/>
    </row>
    <row r="91" spans="2:36" ht="15" customHeight="1">
      <c r="B91" s="194"/>
      <c r="C91" s="194"/>
      <c r="D91" s="142" t="s">
        <v>4</v>
      </c>
      <c r="E91" s="22">
        <f t="shared" si="198"/>
        <v>45291</v>
      </c>
      <c r="F91" s="26">
        <f t="shared" si="198"/>
        <v>14111</v>
      </c>
      <c r="G91" s="27">
        <f t="shared" si="198"/>
        <v>14254</v>
      </c>
      <c r="H91" s="27">
        <f t="shared" si="198"/>
        <v>16926</v>
      </c>
      <c r="I91" s="25">
        <f t="shared" si="202"/>
        <v>10667</v>
      </c>
      <c r="J91" s="26">
        <v>3304</v>
      </c>
      <c r="K91" s="26">
        <v>3658</v>
      </c>
      <c r="L91" s="27">
        <v>3705</v>
      </c>
      <c r="M91" s="25">
        <f t="shared" si="203"/>
        <v>17062</v>
      </c>
      <c r="N91" s="26">
        <v>5296</v>
      </c>
      <c r="O91" s="27">
        <v>5230</v>
      </c>
      <c r="P91" s="27">
        <v>6536</v>
      </c>
      <c r="Q91" s="25">
        <f t="shared" si="204"/>
        <v>17562</v>
      </c>
      <c r="R91" s="26">
        <v>5511</v>
      </c>
      <c r="S91" s="27">
        <v>5366</v>
      </c>
      <c r="T91" s="27">
        <v>6685</v>
      </c>
      <c r="U91" s="25">
        <f t="shared" si="205"/>
        <v>0</v>
      </c>
      <c r="V91" s="26"/>
      <c r="W91" s="27"/>
      <c r="X91" s="27"/>
      <c r="Y91" s="25">
        <f t="shared" ref="Y91:Y95" si="208">SUM(Z91:AB91)</f>
        <v>0</v>
      </c>
      <c r="Z91" s="26"/>
      <c r="AA91" s="27"/>
      <c r="AB91" s="27"/>
      <c r="AC91" s="25">
        <f t="shared" si="206"/>
        <v>0</v>
      </c>
      <c r="AD91" s="26"/>
      <c r="AE91" s="27"/>
      <c r="AF91" s="27"/>
      <c r="AG91" s="25">
        <f t="shared" si="207"/>
        <v>0</v>
      </c>
      <c r="AH91" s="26"/>
      <c r="AI91" s="27"/>
      <c r="AJ91" s="27"/>
    </row>
    <row r="92" spans="2:36" ht="15" customHeight="1">
      <c r="B92" s="194"/>
      <c r="C92" s="202" t="s">
        <v>27</v>
      </c>
      <c r="D92" s="58" t="s">
        <v>28</v>
      </c>
      <c r="E92" s="59">
        <f>SUM(F92:H92)</f>
        <v>71589</v>
      </c>
      <c r="F92" s="60">
        <f>N89+R89+V89+Z89+AD89</f>
        <v>22625</v>
      </c>
      <c r="G92" s="60">
        <f t="shared" ref="G92" si="209">O89+S89+W89+AA89+AE89</f>
        <v>21787</v>
      </c>
      <c r="H92" s="60">
        <f>P89+T89+X89+AB89+AF89</f>
        <v>27177</v>
      </c>
      <c r="I92" s="59">
        <f t="shared" si="202"/>
        <v>0</v>
      </c>
      <c r="J92" s="60"/>
      <c r="K92" s="61"/>
      <c r="L92" s="61"/>
      <c r="M92" s="145">
        <f>SUM(N92:P92)</f>
        <v>0</v>
      </c>
      <c r="N92" s="60"/>
      <c r="O92" s="61"/>
      <c r="P92" s="61"/>
      <c r="Q92" s="59">
        <f t="shared" si="204"/>
        <v>0</v>
      </c>
      <c r="R92" s="60"/>
      <c r="S92" s="61"/>
      <c r="T92" s="61"/>
      <c r="U92" s="59">
        <f>SUM(V92:X92)</f>
        <v>0</v>
      </c>
      <c r="V92" s="60"/>
      <c r="W92" s="61"/>
      <c r="X92" s="61"/>
      <c r="Y92" s="59">
        <f>SUM(Z92:AB92)</f>
        <v>0</v>
      </c>
      <c r="Z92" s="60"/>
      <c r="AA92" s="61"/>
      <c r="AB92" s="61"/>
      <c r="AC92" s="59">
        <f t="shared" si="206"/>
        <v>0</v>
      </c>
      <c r="AD92" s="60"/>
      <c r="AE92" s="61"/>
      <c r="AF92" s="61"/>
      <c r="AG92" s="59">
        <f t="shared" si="207"/>
        <v>0</v>
      </c>
      <c r="AH92" s="60"/>
      <c r="AI92" s="61"/>
      <c r="AJ92" s="61"/>
    </row>
    <row r="93" spans="2:36" ht="15" customHeight="1">
      <c r="B93" s="194"/>
      <c r="C93" s="202"/>
      <c r="D93" s="62" t="s">
        <v>29</v>
      </c>
      <c r="E93" s="63">
        <f>SUM(F93:H93)</f>
        <v>21849</v>
      </c>
      <c r="F93" s="64">
        <f>J89+AH89</f>
        <v>6598</v>
      </c>
      <c r="G93" s="64">
        <f>K89+AI89</f>
        <v>7611</v>
      </c>
      <c r="H93" s="64">
        <f>L89+AJ89</f>
        <v>7640</v>
      </c>
      <c r="I93" s="63">
        <f t="shared" ref="I93" si="210">M89+AK89</f>
        <v>35349</v>
      </c>
      <c r="J93" s="64"/>
      <c r="K93" s="65"/>
      <c r="L93" s="65"/>
      <c r="M93" s="63">
        <f>SUM(N93:P93)</f>
        <v>0</v>
      </c>
      <c r="N93" s="64"/>
      <c r="O93" s="65"/>
      <c r="P93" s="65"/>
      <c r="Q93" s="146">
        <f>SUM(R93:T93)</f>
        <v>0</v>
      </c>
      <c r="R93" s="64"/>
      <c r="S93" s="65"/>
      <c r="T93" s="65"/>
      <c r="U93" s="63">
        <f t="shared" si="205"/>
        <v>0</v>
      </c>
      <c r="V93" s="64"/>
      <c r="W93" s="65"/>
      <c r="X93" s="65"/>
      <c r="Y93" s="63">
        <f t="shared" si="208"/>
        <v>0</v>
      </c>
      <c r="Z93" s="64"/>
      <c r="AA93" s="65"/>
      <c r="AB93" s="65"/>
      <c r="AC93" s="63">
        <f t="shared" si="206"/>
        <v>0</v>
      </c>
      <c r="AD93" s="64"/>
      <c r="AE93" s="65"/>
      <c r="AF93" s="65"/>
      <c r="AG93" s="63">
        <f t="shared" si="207"/>
        <v>0</v>
      </c>
      <c r="AH93" s="64"/>
      <c r="AI93" s="65"/>
      <c r="AJ93" s="65"/>
    </row>
    <row r="94" spans="2:36" ht="15" customHeight="1">
      <c r="B94" s="194"/>
      <c r="C94" s="194" t="s">
        <v>5</v>
      </c>
      <c r="D94" s="4" t="s">
        <v>6</v>
      </c>
      <c r="E94" s="22">
        <f t="shared" ref="E94:E95" si="211">SUM(F94:H94)</f>
        <v>77127</v>
      </c>
      <c r="F94" s="23">
        <f>J94+N94+R94+V94+Z94+AD94+AH94</f>
        <v>24621</v>
      </c>
      <c r="G94" s="23">
        <f t="shared" ref="G94:H95" si="212">K94+O94+S94+W94+AA94+AE94+AI94</f>
        <v>23743</v>
      </c>
      <c r="H94" s="23">
        <f t="shared" si="212"/>
        <v>28763</v>
      </c>
      <c r="I94" s="22">
        <f t="shared" si="202"/>
        <v>17137</v>
      </c>
      <c r="J94" s="23">
        <v>5237</v>
      </c>
      <c r="K94" s="23">
        <v>5857</v>
      </c>
      <c r="L94" s="24">
        <v>6043</v>
      </c>
      <c r="M94" s="22">
        <f t="shared" si="203"/>
        <v>29632</v>
      </c>
      <c r="N94" s="23">
        <v>9551</v>
      </c>
      <c r="O94" s="24">
        <v>8893</v>
      </c>
      <c r="P94" s="24">
        <v>11188</v>
      </c>
      <c r="Q94" s="22">
        <f t="shared" si="204"/>
        <v>30358</v>
      </c>
      <c r="R94" s="23">
        <v>9833</v>
      </c>
      <c r="S94" s="24">
        <v>8993</v>
      </c>
      <c r="T94" s="24">
        <v>11532</v>
      </c>
      <c r="U94" s="22">
        <f t="shared" si="205"/>
        <v>0</v>
      </c>
      <c r="V94" s="23"/>
      <c r="W94" s="24"/>
      <c r="X94" s="24"/>
      <c r="Y94" s="22">
        <f t="shared" si="208"/>
        <v>0</v>
      </c>
      <c r="Z94" s="23"/>
      <c r="AA94" s="24"/>
      <c r="AB94" s="139"/>
      <c r="AC94" s="22">
        <f t="shared" si="206"/>
        <v>0</v>
      </c>
      <c r="AD94" s="23"/>
      <c r="AE94" s="24"/>
      <c r="AF94" s="24"/>
      <c r="AG94" s="22">
        <f t="shared" si="207"/>
        <v>0</v>
      </c>
      <c r="AH94" s="23"/>
      <c r="AI94" s="24"/>
      <c r="AJ94" s="24"/>
    </row>
    <row r="95" spans="2:36" ht="15" customHeight="1">
      <c r="B95" s="194"/>
      <c r="C95" s="194"/>
      <c r="D95" s="5" t="s">
        <v>7</v>
      </c>
      <c r="E95" s="28">
        <f t="shared" si="211"/>
        <v>16311</v>
      </c>
      <c r="F95" s="29">
        <f>J95+N95+R95+V95+Z95+AD95+AH95</f>
        <v>4602</v>
      </c>
      <c r="G95" s="29">
        <f t="shared" si="212"/>
        <v>5655</v>
      </c>
      <c r="H95" s="29">
        <f>L95+P95+T95+X95+AB95+AF95+AJ95</f>
        <v>6054</v>
      </c>
      <c r="I95" s="28">
        <f t="shared" si="202"/>
        <v>4712</v>
      </c>
      <c r="J95" s="29">
        <v>1361</v>
      </c>
      <c r="K95" s="29">
        <v>1754</v>
      </c>
      <c r="L95" s="30">
        <v>1597</v>
      </c>
      <c r="M95" s="28">
        <f t="shared" si="203"/>
        <v>5717</v>
      </c>
      <c r="N95" s="29">
        <v>1566</v>
      </c>
      <c r="O95" s="30">
        <v>1918</v>
      </c>
      <c r="P95" s="30">
        <v>2233</v>
      </c>
      <c r="Q95" s="28">
        <f t="shared" si="204"/>
        <v>5882</v>
      </c>
      <c r="R95" s="29">
        <v>1675</v>
      </c>
      <c r="S95" s="27">
        <v>1983</v>
      </c>
      <c r="T95" s="30">
        <v>2224</v>
      </c>
      <c r="U95" s="28">
        <f t="shared" si="205"/>
        <v>0</v>
      </c>
      <c r="V95" s="29"/>
      <c r="W95" s="30"/>
      <c r="X95" s="30"/>
      <c r="Y95" s="28">
        <f t="shared" si="208"/>
        <v>0</v>
      </c>
      <c r="Z95" s="29"/>
      <c r="AA95" s="30"/>
      <c r="AB95" s="140"/>
      <c r="AC95" s="28">
        <f t="shared" si="206"/>
        <v>0</v>
      </c>
      <c r="AD95" s="29"/>
      <c r="AE95" s="30"/>
      <c r="AF95" s="30"/>
      <c r="AG95" s="28">
        <f t="shared" si="207"/>
        <v>0</v>
      </c>
      <c r="AH95" s="29"/>
      <c r="AI95" s="30"/>
      <c r="AJ95" s="30"/>
    </row>
    <row r="96" spans="2:36" ht="15" customHeight="1">
      <c r="B96" s="194"/>
      <c r="C96" s="194"/>
      <c r="D96" s="142" t="s">
        <v>8</v>
      </c>
      <c r="E96" s="49">
        <f>E95/E89</f>
        <v>0.17456495216079113</v>
      </c>
      <c r="F96" s="50">
        <f>F95/F89</f>
        <v>0.15747869828559696</v>
      </c>
      <c r="G96" s="51">
        <f t="shared" ref="G96" si="213">G95/G89</f>
        <v>0.192360024491462</v>
      </c>
      <c r="H96" s="51">
        <f t="shared" ref="H96" si="214">L96+P96+T96+X96+AB96</f>
        <v>0.53708736373989674</v>
      </c>
      <c r="I96" s="49">
        <f>I95/I89</f>
        <v>0.21566204402947503</v>
      </c>
      <c r="J96" s="50">
        <f t="shared" ref="J96:L96" si="215">J95/J89</f>
        <v>0.20627462867535618</v>
      </c>
      <c r="K96" s="51">
        <f t="shared" si="215"/>
        <v>0.23045591906451188</v>
      </c>
      <c r="L96" s="51">
        <f t="shared" si="215"/>
        <v>0.20903141361256544</v>
      </c>
      <c r="M96" s="49">
        <f>M95/M89</f>
        <v>0.16173017624260941</v>
      </c>
      <c r="N96" s="50">
        <f t="shared" ref="N96:P96" si="216">N95/N89</f>
        <v>0.14086534136907439</v>
      </c>
      <c r="O96" s="51">
        <f t="shared" si="216"/>
        <v>0.17741189529183241</v>
      </c>
      <c r="P96" s="51">
        <f t="shared" si="216"/>
        <v>0.16638104463154757</v>
      </c>
      <c r="Q96" s="49">
        <f>Q95/Q89</f>
        <v>0.16230684326710818</v>
      </c>
      <c r="R96" s="50">
        <f t="shared" ref="R96:T96" si="217">R95/R89</f>
        <v>0.14555092109836634</v>
      </c>
      <c r="S96" s="51">
        <f t="shared" si="217"/>
        <v>0.18066690962099125</v>
      </c>
      <c r="T96" s="51">
        <f t="shared" si="217"/>
        <v>0.16167490549578367</v>
      </c>
      <c r="U96" s="49" t="e">
        <f>U95/U89</f>
        <v>#DIV/0!</v>
      </c>
      <c r="V96" s="50"/>
      <c r="W96" s="51"/>
      <c r="X96" s="51"/>
      <c r="Y96" s="49" t="e">
        <f>Y95/Y89</f>
        <v>#DIV/0!</v>
      </c>
      <c r="Z96" s="50"/>
      <c r="AA96" s="51"/>
      <c r="AB96" s="51"/>
      <c r="AC96" s="49" t="e">
        <f>AC95/AC89</f>
        <v>#DIV/0!</v>
      </c>
      <c r="AD96" s="50"/>
      <c r="AE96" s="51"/>
      <c r="AF96" s="51"/>
      <c r="AG96" s="49" t="e">
        <f>AG95/AG89</f>
        <v>#DIV/0!</v>
      </c>
      <c r="AH96" s="50"/>
      <c r="AI96" s="51"/>
      <c r="AJ96" s="51"/>
    </row>
    <row r="97" spans="2:36" ht="15" customHeight="1">
      <c r="B97" s="194" t="s">
        <v>13</v>
      </c>
      <c r="C97" s="195" t="s">
        <v>10</v>
      </c>
      <c r="D97" s="195"/>
      <c r="E97" s="19">
        <f>I97+M97+Q97+U97+Y97+AC97+AG97</f>
        <v>0</v>
      </c>
      <c r="F97" s="20">
        <f>J97+N97+R97+V97+Z97+AD97+AH97</f>
        <v>0</v>
      </c>
      <c r="G97" s="20">
        <f t="shared" ref="G97:H99" si="218">K97+O97+S97+W97+AA97+AE97+AI97</f>
        <v>0</v>
      </c>
      <c r="H97" s="20">
        <f t="shared" si="218"/>
        <v>0</v>
      </c>
      <c r="I97" s="19">
        <f>SUM(J97:L97)</f>
        <v>0</v>
      </c>
      <c r="J97" s="20">
        <f>J98+J99</f>
        <v>0</v>
      </c>
      <c r="K97" s="21">
        <f t="shared" ref="K97:L97" si="219">K98+K99</f>
        <v>0</v>
      </c>
      <c r="L97" s="21">
        <f t="shared" si="219"/>
        <v>0</v>
      </c>
      <c r="M97" s="19">
        <f>SUM(N97:P97)</f>
        <v>0</v>
      </c>
      <c r="N97" s="20">
        <f>N98+N99</f>
        <v>0</v>
      </c>
      <c r="O97" s="21">
        <f t="shared" ref="O97:P97" si="220">O98+O99</f>
        <v>0</v>
      </c>
      <c r="P97" s="21">
        <f t="shared" si="220"/>
        <v>0</v>
      </c>
      <c r="Q97" s="19">
        <f>SUM(R97:T97)</f>
        <v>0</v>
      </c>
      <c r="R97" s="20">
        <f>R98+R99</f>
        <v>0</v>
      </c>
      <c r="S97" s="21">
        <f t="shared" ref="S97:T97" si="221">S98+S99</f>
        <v>0</v>
      </c>
      <c r="T97" s="21">
        <f t="shared" si="221"/>
        <v>0</v>
      </c>
      <c r="U97" s="19">
        <f>SUM(V97:X97)</f>
        <v>0</v>
      </c>
      <c r="V97" s="20"/>
      <c r="W97" s="21"/>
      <c r="X97" s="21"/>
      <c r="Y97" s="19">
        <f>SUM(Z97:AB97)</f>
        <v>0</v>
      </c>
      <c r="Z97" s="20"/>
      <c r="AA97" s="21"/>
      <c r="AB97" s="21"/>
      <c r="AC97" s="19">
        <f>SUM(AD97:AF97)</f>
        <v>0</v>
      </c>
      <c r="AD97" s="20"/>
      <c r="AE97" s="21"/>
      <c r="AF97" s="21"/>
      <c r="AG97" s="19">
        <f>SUM(AH97:AJ97)</f>
        <v>0</v>
      </c>
      <c r="AH97" s="20"/>
      <c r="AI97" s="21"/>
      <c r="AJ97" s="21"/>
    </row>
    <row r="98" spans="2:36" ht="15" customHeight="1">
      <c r="B98" s="194"/>
      <c r="C98" s="196" t="s">
        <v>11</v>
      </c>
      <c r="D98" s="196"/>
      <c r="E98" s="52">
        <f t="shared" ref="E98:F99" si="222">I98+M98+Q98+U98+Y98+AC98+AG98</f>
        <v>0</v>
      </c>
      <c r="F98" s="53">
        <f>J98+N98+R98+V98+Z98+AD98+AH98</f>
        <v>0</v>
      </c>
      <c r="G98" s="54">
        <f t="shared" si="218"/>
        <v>0</v>
      </c>
      <c r="H98" s="54">
        <f t="shared" si="218"/>
        <v>0</v>
      </c>
      <c r="I98" s="52">
        <f t="shared" ref="I98:I99" si="223">SUM(J98:L98)</f>
        <v>0</v>
      </c>
      <c r="J98" s="53"/>
      <c r="K98" s="54"/>
      <c r="L98" s="54"/>
      <c r="M98" s="52">
        <f>SUM(N98:P98)</f>
        <v>0</v>
      </c>
      <c r="N98" s="53"/>
      <c r="O98" s="54"/>
      <c r="P98" s="54"/>
      <c r="Q98" s="52">
        <f t="shared" ref="Q98:Q99" si="224">SUM(R98:T98)</f>
        <v>0</v>
      </c>
      <c r="R98" s="53"/>
      <c r="S98" s="54"/>
      <c r="T98" s="54"/>
      <c r="U98" s="52">
        <f t="shared" ref="U98:U99" si="225">SUM(V98:X98)</f>
        <v>0</v>
      </c>
      <c r="V98" s="53"/>
      <c r="W98" s="54"/>
      <c r="X98" s="54"/>
      <c r="Y98" s="52">
        <f t="shared" ref="Y98:Y99" si="226">SUM(Z98:AB98)</f>
        <v>0</v>
      </c>
      <c r="Z98" s="53"/>
      <c r="AA98" s="54"/>
      <c r="AB98" s="54"/>
      <c r="AC98" s="52">
        <f t="shared" ref="AC98:AC99" si="227">SUM(AD98:AF98)</f>
        <v>0</v>
      </c>
      <c r="AD98" s="53"/>
      <c r="AE98" s="54"/>
      <c r="AF98" s="54"/>
      <c r="AG98" s="52">
        <f t="shared" ref="AG98:AG99" si="228">SUM(AH98:AJ98)</f>
        <v>0</v>
      </c>
      <c r="AH98" s="53"/>
      <c r="AI98" s="54"/>
      <c r="AJ98" s="54"/>
    </row>
    <row r="99" spans="2:36" ht="15" customHeight="1">
      <c r="B99" s="194"/>
      <c r="C99" s="197" t="s">
        <v>12</v>
      </c>
      <c r="D99" s="197"/>
      <c r="E99" s="25">
        <f t="shared" si="222"/>
        <v>0</v>
      </c>
      <c r="F99" s="26">
        <f t="shared" si="222"/>
        <v>0</v>
      </c>
      <c r="G99" s="27">
        <f t="shared" si="218"/>
        <v>0</v>
      </c>
      <c r="H99" s="27">
        <f t="shared" si="218"/>
        <v>0</v>
      </c>
      <c r="I99" s="25">
        <f t="shared" si="223"/>
        <v>0</v>
      </c>
      <c r="J99" s="26"/>
      <c r="K99" s="27"/>
      <c r="L99" s="27"/>
      <c r="M99" s="25">
        <f>SUM(N99:P99)</f>
        <v>0</v>
      </c>
      <c r="N99" s="26"/>
      <c r="O99" s="27"/>
      <c r="P99" s="27"/>
      <c r="Q99" s="25">
        <f t="shared" si="224"/>
        <v>0</v>
      </c>
      <c r="R99" s="26"/>
      <c r="S99" s="27"/>
      <c r="T99" s="27"/>
      <c r="U99" s="25">
        <f t="shared" si="225"/>
        <v>0</v>
      </c>
      <c r="V99" s="26"/>
      <c r="W99" s="27"/>
      <c r="X99" s="27"/>
      <c r="Y99" s="25">
        <f t="shared" si="226"/>
        <v>0</v>
      </c>
      <c r="Z99" s="26"/>
      <c r="AA99" s="27"/>
      <c r="AB99" s="27"/>
      <c r="AC99" s="25">
        <f t="shared" si="227"/>
        <v>0</v>
      </c>
      <c r="AD99" s="26"/>
      <c r="AE99" s="27"/>
      <c r="AF99" s="27"/>
      <c r="AG99" s="25">
        <f t="shared" si="228"/>
        <v>0</v>
      </c>
      <c r="AH99" s="26"/>
      <c r="AI99" s="27"/>
      <c r="AJ99" s="27"/>
    </row>
  </sheetData>
  <mergeCells count="124">
    <mergeCell ref="U4:X4"/>
    <mergeCell ref="Y4:AB4"/>
    <mergeCell ref="B5:D5"/>
    <mergeCell ref="B6:B13"/>
    <mergeCell ref="C6:D6"/>
    <mergeCell ref="C7:C8"/>
    <mergeCell ref="C9:C10"/>
    <mergeCell ref="C11:C13"/>
    <mergeCell ref="B2:H2"/>
    <mergeCell ref="B4:D4"/>
    <mergeCell ref="E4:H4"/>
    <mergeCell ref="I4:L4"/>
    <mergeCell ref="M4:P4"/>
    <mergeCell ref="Q4:T4"/>
    <mergeCell ref="B28:B30"/>
    <mergeCell ref="C28:D28"/>
    <mergeCell ref="C29:D29"/>
    <mergeCell ref="C30:D30"/>
    <mergeCell ref="B33:H33"/>
    <mergeCell ref="B35:D35"/>
    <mergeCell ref="E35:H35"/>
    <mergeCell ref="B14:B16"/>
    <mergeCell ref="C14:D14"/>
    <mergeCell ref="C15:D15"/>
    <mergeCell ref="C16:D16"/>
    <mergeCell ref="B19:D19"/>
    <mergeCell ref="B20:B27"/>
    <mergeCell ref="C20:D20"/>
    <mergeCell ref="C21:C22"/>
    <mergeCell ref="C23:C24"/>
    <mergeCell ref="C25:C27"/>
    <mergeCell ref="B45:B47"/>
    <mergeCell ref="C45:D45"/>
    <mergeCell ref="C46:D46"/>
    <mergeCell ref="C47:D47"/>
    <mergeCell ref="B48:D48"/>
    <mergeCell ref="E48:H48"/>
    <mergeCell ref="I35:L35"/>
    <mergeCell ref="M35:P35"/>
    <mergeCell ref="Q35:T35"/>
    <mergeCell ref="B36:D36"/>
    <mergeCell ref="B37:B44"/>
    <mergeCell ref="C37:D37"/>
    <mergeCell ref="C38:C39"/>
    <mergeCell ref="C40:C41"/>
    <mergeCell ref="C42:C44"/>
    <mergeCell ref="B58:B60"/>
    <mergeCell ref="C58:D58"/>
    <mergeCell ref="C59:D59"/>
    <mergeCell ref="C60:D60"/>
    <mergeCell ref="B61:D61"/>
    <mergeCell ref="E61:H61"/>
    <mergeCell ref="AG48:AJ48"/>
    <mergeCell ref="B49:D49"/>
    <mergeCell ref="B50:B57"/>
    <mergeCell ref="C50:D50"/>
    <mergeCell ref="C51:C52"/>
    <mergeCell ref="C53:C54"/>
    <mergeCell ref="C55:C57"/>
    <mergeCell ref="I48:L48"/>
    <mergeCell ref="M48:P48"/>
    <mergeCell ref="Q48:T48"/>
    <mergeCell ref="U48:X48"/>
    <mergeCell ref="Y48:AB48"/>
    <mergeCell ref="AC48:AF48"/>
    <mergeCell ref="B71:B73"/>
    <mergeCell ref="C71:D71"/>
    <mergeCell ref="C72:D72"/>
    <mergeCell ref="C73:D73"/>
    <mergeCell ref="B74:D74"/>
    <mergeCell ref="E74:H74"/>
    <mergeCell ref="AG61:AJ61"/>
    <mergeCell ref="B62:D62"/>
    <mergeCell ref="B63:B70"/>
    <mergeCell ref="C63:D63"/>
    <mergeCell ref="C64:C65"/>
    <mergeCell ref="C66:C67"/>
    <mergeCell ref="C68:C70"/>
    <mergeCell ref="I61:L61"/>
    <mergeCell ref="M61:P61"/>
    <mergeCell ref="Q61:T61"/>
    <mergeCell ref="U61:X61"/>
    <mergeCell ref="Y61:AB61"/>
    <mergeCell ref="AC61:AF61"/>
    <mergeCell ref="C86:D86"/>
    <mergeCell ref="B87:D87"/>
    <mergeCell ref="E87:H87"/>
    <mergeCell ref="AG74:AJ74"/>
    <mergeCell ref="B75:D75"/>
    <mergeCell ref="B76:B83"/>
    <mergeCell ref="C76:D76"/>
    <mergeCell ref="C77:C78"/>
    <mergeCell ref="C79:C80"/>
    <mergeCell ref="C81:C83"/>
    <mergeCell ref="I74:L74"/>
    <mergeCell ref="M74:P74"/>
    <mergeCell ref="Q74:T74"/>
    <mergeCell ref="U74:X74"/>
    <mergeCell ref="Y74:AB74"/>
    <mergeCell ref="AC74:AF74"/>
    <mergeCell ref="AC35:AF35"/>
    <mergeCell ref="AG35:AJ35"/>
    <mergeCell ref="B97:B99"/>
    <mergeCell ref="C97:D97"/>
    <mergeCell ref="C98:D98"/>
    <mergeCell ref="C99:D99"/>
    <mergeCell ref="U35:X35"/>
    <mergeCell ref="Y35:AB35"/>
    <mergeCell ref="AG87:AJ87"/>
    <mergeCell ref="B88:D88"/>
    <mergeCell ref="B89:B96"/>
    <mergeCell ref="C89:D89"/>
    <mergeCell ref="C90:C91"/>
    <mergeCell ref="C92:C93"/>
    <mergeCell ref="C94:C96"/>
    <mergeCell ref="I87:L87"/>
    <mergeCell ref="M87:P87"/>
    <mergeCell ref="Q87:T87"/>
    <mergeCell ref="U87:X87"/>
    <mergeCell ref="Y87:AB87"/>
    <mergeCell ref="AC87:AF87"/>
    <mergeCell ref="B84:B86"/>
    <mergeCell ref="C84:D84"/>
    <mergeCell ref="C85:D85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2024년 4분기</vt:lpstr>
      <vt:lpstr>3월 이용 현황</vt:lpstr>
      <vt:lpstr>4월 이용 현황</vt:lpstr>
      <vt:lpstr>5월 이용 현황</vt:lpstr>
      <vt:lpstr>6월 이용 현황</vt:lpstr>
      <vt:lpstr>7월 이용 현황</vt:lpstr>
      <vt:lpstr>8월 이용 현황</vt:lpstr>
      <vt:lpstr>9월 이용 현황</vt:lpstr>
      <vt:lpstr>10월 이용 현황</vt:lpstr>
      <vt:lpstr>11월 이용 현황</vt:lpstr>
      <vt:lpstr>12월 이용 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2023-02-20T01:34:20Z</dcterms:created>
  <dcterms:modified xsi:type="dcterms:W3CDTF">2025-01-13T00:54:45Z</dcterms:modified>
</cp:coreProperties>
</file>